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ogan\Downloads\"/>
    </mc:Choice>
  </mc:AlternateContent>
  <xr:revisionPtr revIDLastSave="0" documentId="13_ncr:1_{3A916D24-63D4-4565-8B58-6E58EA1168B1}" xr6:coauthVersionLast="47" xr6:coauthVersionMax="47" xr10:uidLastSave="{00000000-0000-0000-0000-000000000000}"/>
  <bookViews>
    <workbookView xWindow="-28920" yWindow="-4065" windowWidth="29040" windowHeight="15840" firstSheet="1" activeTab="1" xr2:uid="{00000000-000D-0000-FFFF-FFFF00000000}"/>
  </bookViews>
  <sheets>
    <sheet name="Attachmend 3-Budget " sheetId="3" state="hidden" r:id="rId1"/>
    <sheet name="Summary Budget" sheetId="5" r:id="rId2"/>
    <sheet name="Detailed Budge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27" i="4" l="1"/>
  <c r="F26" i="4"/>
  <c r="F24" i="4"/>
  <c r="F23" i="4"/>
  <c r="F36" i="4"/>
  <c r="F37" i="4"/>
  <c r="F38" i="4"/>
  <c r="F39" i="4"/>
  <c r="F44" i="4" l="1"/>
  <c r="F34" i="4"/>
  <c r="B8" i="5" s="1"/>
  <c r="F45" i="4"/>
  <c r="F43" i="4"/>
  <c r="F42" i="4"/>
  <c r="F46" i="4" l="1"/>
  <c r="B10" i="5" s="1"/>
  <c r="F40" i="4"/>
  <c r="B9" i="5" s="1"/>
  <c r="F13" i="4"/>
  <c r="F19" i="4" l="1"/>
  <c r="F9" i="4"/>
  <c r="F8" i="4"/>
  <c r="F18" i="4"/>
  <c r="F17" i="4"/>
  <c r="F12" i="4"/>
  <c r="F14" i="4" s="1"/>
  <c r="F7" i="4"/>
  <c r="F10" i="4" l="1"/>
  <c r="F20" i="4"/>
  <c r="B7" i="5" s="1"/>
  <c r="B6" i="5"/>
  <c r="F47" i="4" l="1"/>
  <c r="B11" i="5" s="1"/>
  <c r="F48" i="4"/>
  <c r="B5" i="5"/>
  <c r="B12" i="5" s="1"/>
  <c r="F16" i="3"/>
  <c r="F25" i="3" l="1"/>
  <c r="F62" i="3" l="1"/>
  <c r="F56" i="3"/>
  <c r="F68" i="3" l="1"/>
  <c r="F24" i="3" l="1"/>
  <c r="F23" i="3"/>
  <c r="F38" i="3"/>
  <c r="F40" i="3"/>
  <c r="F39" i="3"/>
  <c r="F42" i="3"/>
  <c r="F36" i="3"/>
  <c r="F35" i="3"/>
  <c r="F37" i="3"/>
  <c r="F34" i="3"/>
  <c r="F75" i="3" l="1"/>
  <c r="F43" i="3"/>
  <c r="F19" i="3" l="1"/>
  <c r="F20" i="3" s="1"/>
  <c r="F30" i="3" l="1"/>
  <c r="F29" i="3"/>
  <c r="F14" i="3"/>
  <c r="F10" i="3"/>
  <c r="F28" i="3" l="1"/>
  <c r="F76" i="3"/>
  <c r="F74" i="3"/>
  <c r="F70" i="3"/>
  <c r="F69" i="3" s="1"/>
  <c r="F67" i="3"/>
  <c r="F66" i="3"/>
  <c r="F65" i="3"/>
  <c r="F64" i="3"/>
  <c r="F61" i="3"/>
  <c r="F63" i="3"/>
  <c r="F60" i="3"/>
  <c r="F59" i="3"/>
  <c r="F58" i="3"/>
  <c r="F55" i="3"/>
  <c r="F54" i="3"/>
  <c r="F53" i="3"/>
  <c r="F51" i="3"/>
  <c r="F49" i="3"/>
  <c r="F48" i="3"/>
  <c r="F50" i="3"/>
  <c r="F46" i="3"/>
  <c r="F45" i="3"/>
  <c r="F47" i="3"/>
  <c r="F44" i="3"/>
  <c r="F33" i="3"/>
  <c r="F32" i="3"/>
  <c r="F22" i="3"/>
  <c r="F26" i="3" s="1"/>
  <c r="F15" i="3"/>
  <c r="F13" i="3"/>
  <c r="F12" i="3"/>
  <c r="F11" i="3"/>
  <c r="F17" i="3" l="1"/>
  <c r="F52" i="3"/>
  <c r="F31" i="3"/>
  <c r="F41" i="3"/>
  <c r="F77" i="3"/>
  <c r="F57" i="3"/>
  <c r="F71" i="3" l="1"/>
  <c r="F78" i="3" s="1"/>
</calcChain>
</file>

<file path=xl/sharedStrings.xml><?xml version="1.0" encoding="utf-8"?>
<sst xmlns="http://schemas.openxmlformats.org/spreadsheetml/2006/main" count="240" uniqueCount="170">
  <si>
    <t>CSO (Bidder)</t>
  </si>
  <si>
    <t>Myanmar Independent Living Initiative - MILI</t>
  </si>
  <si>
    <t xml:space="preserve">RFA No. </t>
  </si>
  <si>
    <t>Project on Promoting and Mainstreaming the Rights of Persons with Disabilities through ASEAN Enabling Masterplan (PMRM  Project)</t>
  </si>
  <si>
    <t>Please Note: You can delete and add lines as needed or group and ungroup rows and columns.</t>
  </si>
  <si>
    <t xml:space="preserve">Project Period </t>
  </si>
  <si>
    <t>01/05/2019 - 30/12/2019</t>
  </si>
  <si>
    <t>Title/Category</t>
  </si>
  <si>
    <t>Name</t>
  </si>
  <si>
    <t>Per</t>
  </si>
  <si>
    <t>Units</t>
  </si>
  <si>
    <t>Rate (USD)</t>
  </si>
  <si>
    <t>Amount (USD)</t>
  </si>
  <si>
    <t>Budget Notes/Narrative</t>
  </si>
  <si>
    <t>Question(s)</t>
  </si>
  <si>
    <t>1. DIRECT LABOR -  (Labor &amp; Benefits)</t>
  </si>
  <si>
    <t>Salaries</t>
  </si>
  <si>
    <t>1.1. MILI Coordinator ( 10%)</t>
  </si>
  <si>
    <t>month</t>
  </si>
  <si>
    <t>main responsibilities?</t>
  </si>
  <si>
    <t>1.2. Admin, HR &amp; Finance Director ( 10%)</t>
  </si>
  <si>
    <t>1.3. Line Director (10%)</t>
  </si>
  <si>
    <t>1.4. Accountant (20%)</t>
  </si>
  <si>
    <t>1.5. M&amp;E Officer (10%)</t>
  </si>
  <si>
    <t>1.6. Project Coordinator  (100%)</t>
  </si>
  <si>
    <t>1.7. Project Assistant  (100%)</t>
  </si>
  <si>
    <t>1. Total Direct Labor (CCN) (Labor &amp; Benefits)</t>
  </si>
  <si>
    <t>2. CONSULTANTS</t>
  </si>
  <si>
    <t>2.1. Legal Consultant for Legal Framework Analysis</t>
  </si>
  <si>
    <t>day</t>
  </si>
  <si>
    <t>2. Total Consultants</t>
  </si>
  <si>
    <t>3. TRAVEL, TRANSPORTATION &amp; PER DIEM (for staff and volunteers; please include participant travel expenses under activities)</t>
  </si>
  <si>
    <t>3.1 In-city Transportation</t>
  </si>
  <si>
    <t>3.2 Accommodation</t>
  </si>
  <si>
    <t>night</t>
  </si>
  <si>
    <t>3 rooms 1 night for in-person meeting; 4 rooms 2 nights for multistakeholder dialogue</t>
  </si>
  <si>
    <t>3.3 Perdiem</t>
  </si>
  <si>
    <t>pax</t>
  </si>
  <si>
    <t xml:space="preserve">1 day for 5 MILI representatives during the in-person meeting; 2 days for 7 MILI staffs during the multistakeholder dialogue </t>
  </si>
  <si>
    <t>3.4 Roundtrip transportation to Nay Pyi Taw</t>
  </si>
  <si>
    <t>times</t>
  </si>
  <si>
    <t>1 time for in-person meeting and 1 time for multistakeholder dialogue</t>
  </si>
  <si>
    <t>3. Total Travel, Transportation &amp; Per Diem</t>
  </si>
  <si>
    <t>4.  PROJECT ACTIVITIES</t>
  </si>
  <si>
    <t>4.1. Activity Two: Project Orientation and the Masterplan Awareness Workshop for MILI’s staffs</t>
  </si>
  <si>
    <t xml:space="preserve">    4.1.1 Meal and Refreshment</t>
  </si>
  <si>
    <t>staff</t>
  </si>
  <si>
    <t xml:space="preserve">    4.1.2 Handouts and stationaries: Printing Masterplan, workshop agenda</t>
  </si>
  <si>
    <t>Lumsum</t>
  </si>
  <si>
    <t>4.2 Activity Three: Policy Platform Workshop</t>
  </si>
  <si>
    <t xml:space="preserve"> (25 people: 5 participants from outside Yangon + 15 participants from Yangon + 5 project staffs)</t>
  </si>
  <si>
    <t xml:space="preserve">    4.2.1 Venue rental</t>
  </si>
  <si>
    <t xml:space="preserve">    4.2.2 Lunch, coffee and snack</t>
  </si>
  <si>
    <t xml:space="preserve">    4.2.3 Transportation cost for participants from outside Yangon</t>
  </si>
  <si>
    <t>person</t>
  </si>
  <si>
    <t xml:space="preserve">    4.2.4 Accommodation for participants from outside Yangon</t>
  </si>
  <si>
    <t>room</t>
  </si>
  <si>
    <t xml:space="preserve">    4.2.5 Perdiem for participants from outside Yangon</t>
  </si>
  <si>
    <t xml:space="preserve">    4.2.6 Local transportation for participants from Yangon</t>
  </si>
  <si>
    <t xml:space="preserve">    4.2.7 Captionist fee</t>
  </si>
  <si>
    <t xml:space="preserve">    4.2.8 Stationaries</t>
  </si>
  <si>
    <t>lumsum</t>
  </si>
  <si>
    <t xml:space="preserve">    4.2.9 Workshop backdrop and banners</t>
  </si>
  <si>
    <t>4.3 Activity Four: The ASEAN Enabling Masterplan Advocacy Workshop</t>
  </si>
  <si>
    <t xml:space="preserve">    4.3.1 Venue rental</t>
  </si>
  <si>
    <t xml:space="preserve"> </t>
  </si>
  <si>
    <t xml:space="preserve">    4.3.2 Lunch, coffee and snack</t>
  </si>
  <si>
    <t xml:space="preserve">    4.3.3 Transportation cost for participants from outside Yangon</t>
  </si>
  <si>
    <t xml:space="preserve">    4.3.4 Acommodation for participants from outside Yangon</t>
  </si>
  <si>
    <t xml:space="preserve">    4.3.5 Perdiem for participants from outside Yangon</t>
  </si>
  <si>
    <t xml:space="preserve">    4.3.6 Local transportation for participants from Yangon</t>
  </si>
  <si>
    <t xml:space="preserve">    4.3.7 Captionist fee</t>
  </si>
  <si>
    <t xml:space="preserve">    4.3.8 Stationaries</t>
  </si>
  <si>
    <t xml:space="preserve">    4.3.9 Workshop backdrop and banners</t>
  </si>
  <si>
    <t>sheet</t>
  </si>
  <si>
    <t xml:space="preserve">    4.3.10 Resource Person fee</t>
  </si>
  <si>
    <t>4.4 Activity Five: In-person Meeting with Government Officials</t>
  </si>
  <si>
    <t xml:space="preserve">   4.4.1 Accommodation charges for 5 DPO representatives</t>
  </si>
  <si>
    <t>rooms</t>
  </si>
  <si>
    <t xml:space="preserve">   4.4.2 Perdiem for 5 DPO representatives</t>
  </si>
  <si>
    <t xml:space="preserve">   4.4.3 Meeting snacks</t>
  </si>
  <si>
    <t xml:space="preserve">   4.4.4 Transportation cost for DPO representatives from outside Nay Pyi Taw</t>
  </si>
  <si>
    <t xml:space="preserve">4.5 Activity Six: Multi-stakeholders Dialogue on Mainstreaming the Rights of Persons with Disabilities through ASEAN Enabling Masterplan </t>
  </si>
  <si>
    <t>(77 people: 30 participants from outside Nay Pyi Taw + 40 participants from Nay Pyi Taw + 7 project staffs)</t>
  </si>
  <si>
    <t xml:space="preserve">   4.5.1 Venue rental</t>
  </si>
  <si>
    <t xml:space="preserve">   4.5.2 Lunch, coffee and snack</t>
  </si>
  <si>
    <t xml:space="preserve">   4.5.3 Transportation cost for participants from outside Nay Pyi Taw</t>
  </si>
  <si>
    <t xml:space="preserve">   4.5.4 Accommodation cost for participants from outside Nay Pyi Taw</t>
  </si>
  <si>
    <t>2 nights</t>
  </si>
  <si>
    <t xml:space="preserve">   4.5.5 Perdiem for participants from outside Nay Pyi Taw </t>
  </si>
  <si>
    <t xml:space="preserve">   4.5.6 Local Transportation for participants from Nay Pyi Taw </t>
  </si>
  <si>
    <t xml:space="preserve">   4.5.7 Backdrop and banners</t>
  </si>
  <si>
    <t xml:space="preserve">   4.5.8 Captionist fee</t>
  </si>
  <si>
    <t xml:space="preserve">   4.5.9 Stationaries</t>
  </si>
  <si>
    <t xml:space="preserve">   4.5.10 Booklet Masterplan Printing</t>
  </si>
  <si>
    <t xml:space="preserve">   4.5.11 Produce Masterplan in Braille format</t>
  </si>
  <si>
    <t>lumpsum</t>
  </si>
  <si>
    <t>4.6 Activity Seven: Social Media Campaigns and Radio Programs to Promote the ASEAN Enabling Masterplan</t>
  </si>
  <si>
    <t xml:space="preserve">   4.6.1 Radio program production costs</t>
  </si>
  <si>
    <t>program</t>
  </si>
  <si>
    <t>4. Total Project Activities</t>
  </si>
  <si>
    <t>5. OFFICE EXPENSES</t>
  </si>
  <si>
    <t xml:space="preserve">Operational Costs </t>
  </si>
  <si>
    <t>5.1 Office Rent and Utilities 3 %</t>
  </si>
  <si>
    <t>5.2 Bank Charges</t>
  </si>
  <si>
    <t>time</t>
  </si>
  <si>
    <t>5.3 Office Supplies</t>
  </si>
  <si>
    <t xml:space="preserve">5. Total Office Expenses </t>
  </si>
  <si>
    <t xml:space="preserve">TOTAL COSTS </t>
  </si>
  <si>
    <t>Summary Budget</t>
  </si>
  <si>
    <t>1. Personnel</t>
  </si>
  <si>
    <t>2. Contractual</t>
  </si>
  <si>
    <t>3. Travel</t>
  </si>
  <si>
    <t>4. Project Activities</t>
  </si>
  <si>
    <t>5. Office Expenses</t>
  </si>
  <si>
    <t>6. Other Direct Costs</t>
  </si>
  <si>
    <t>Total Direct Costs</t>
  </si>
  <si>
    <t>Organization Name</t>
  </si>
  <si>
    <t>1. PERSONNEL</t>
  </si>
  <si>
    <t>1.1. Staff Title (LOE%)</t>
  </si>
  <si>
    <t>Example: Detailed information of roles and responsibilities per each staff member (please include % of total time spent on project)</t>
  </si>
  <si>
    <t>1.2. Staff Title (LOE%)</t>
  </si>
  <si>
    <t xml:space="preserve">1. Total Personnel </t>
  </si>
  <si>
    <t>2.1.</t>
  </si>
  <si>
    <t>Example: Detailed information regarding consultants/other services you may need to hire to support project activities (i.e., social media boosting, graphic designer, translator, trainers, etc.)</t>
  </si>
  <si>
    <t>2.2.</t>
  </si>
  <si>
    <t>2. Total Contractual</t>
  </si>
  <si>
    <t>3.1 Travel (Domestic)</t>
  </si>
  <si>
    <t>trip</t>
  </si>
  <si>
    <t xml:space="preserve">3.1.3. Perdiem </t>
  </si>
  <si>
    <t>2. Total Travel</t>
  </si>
  <si>
    <t>4.1.1.</t>
  </si>
  <si>
    <t>4.1.2.</t>
  </si>
  <si>
    <t>4.2.1.</t>
  </si>
  <si>
    <t>4.2.2.</t>
  </si>
  <si>
    <t>4.3.1.</t>
  </si>
  <si>
    <t xml:space="preserve">Example: printing costs for reports </t>
  </si>
  <si>
    <t>4.3.2.</t>
  </si>
  <si>
    <t>4.4.1.</t>
  </si>
  <si>
    <t>4.4.2.</t>
  </si>
  <si>
    <t>5. OFFICE EXPENSES Note: This can include office rent, stationary and printing costs, utilities and translation and audit fees)</t>
  </si>
  <si>
    <t>5.1.</t>
  </si>
  <si>
    <t>Example: X% of office rent, % of office utilities (please be sure to include % being charged to the project)</t>
  </si>
  <si>
    <t>5.2.</t>
  </si>
  <si>
    <t>5.3.</t>
  </si>
  <si>
    <t>5.4.</t>
  </si>
  <si>
    <t xml:space="preserve">6.1. </t>
  </si>
  <si>
    <t>Example: Zoom subscription, bank charges, communications</t>
  </si>
  <si>
    <t xml:space="preserve">6.2. </t>
  </si>
  <si>
    <t>6.3.</t>
  </si>
  <si>
    <t>6.4.</t>
  </si>
  <si>
    <t>6. Total Other Direct Costs</t>
  </si>
  <si>
    <t xml:space="preserve">TOTAL DIRECT COSTS </t>
  </si>
  <si>
    <r>
      <t>6. OTHER DIRECT COSTS</t>
    </r>
    <r>
      <rPr>
        <b/>
        <i/>
        <sz val="10"/>
        <color rgb="FF000000"/>
        <rFont val="Arial"/>
        <family val="2"/>
      </rPr>
      <t xml:space="preserve"> (Note: This can include communications, bank charges)</t>
    </r>
  </si>
  <si>
    <t>Instructions: Please delete and add lines as needed or group and ungroup rows and columns. Please reference the SoW in the RFA and Attachment A provided to guide budgeting  for each activity.  Please clarify in the budget notes the exact costs included.</t>
  </si>
  <si>
    <t>Total Amount: USD XXXXX.XX</t>
  </si>
  <si>
    <t>Base Rate (USD)</t>
  </si>
  <si>
    <t>2. CONTRACTUAL (Consultants, Service Providers, Vendors, etc.)</t>
  </si>
  <si>
    <t>3.1.1. Ground Transportation</t>
  </si>
  <si>
    <t>3.1.2. Lodging and Accommodations</t>
  </si>
  <si>
    <t>4.1. Activity 1</t>
  </si>
  <si>
    <t>4.2. Activity 2</t>
  </si>
  <si>
    <t>4.3. Activity 3</t>
  </si>
  <si>
    <t>4.4. Additional Project Activities</t>
  </si>
  <si>
    <t xml:space="preserve">4.  PROJECT ACTIVITIES </t>
  </si>
  <si>
    <t>Example: for virtual meetings: communications stipends; for in-person meetings: venue, refreshments, transportation stipends, marketing materials, etc.)</t>
  </si>
  <si>
    <t>Period of Performance: March 1 - December 31, 2024</t>
  </si>
  <si>
    <t>Organization:</t>
  </si>
  <si>
    <t>Project:</t>
  </si>
  <si>
    <t>Budget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</si>
</sst>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XOF]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u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2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vertical="center"/>
    </xf>
    <xf numFmtId="2" fontId="10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7" borderId="0" xfId="0" applyFont="1" applyFill="1" applyAlignment="1">
      <alignment horizontal="center" vertical="center"/>
    </xf>
    <xf numFmtId="43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4" borderId="9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43" fontId="15" fillId="4" borderId="4" xfId="1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43" fontId="13" fillId="4" borderId="13" xfId="0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" fontId="10" fillId="0" borderId="13" xfId="0" applyNumberFormat="1" applyFont="1" applyBorder="1" applyAlignment="1">
      <alignment horizontal="center" vertical="center"/>
    </xf>
    <xf numFmtId="43" fontId="10" fillId="0" borderId="13" xfId="1" applyNumberFormat="1" applyFont="1" applyBorder="1" applyAlignment="1">
      <alignment horizontal="right" vertical="center"/>
    </xf>
    <xf numFmtId="43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43" fontId="10" fillId="0" borderId="13" xfId="1" applyNumberFormat="1" applyFont="1" applyFill="1" applyBorder="1" applyAlignment="1">
      <alignment vertical="center"/>
    </xf>
    <xf numFmtId="43" fontId="14" fillId="4" borderId="18" xfId="0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43" fontId="10" fillId="0" borderId="13" xfId="0" applyNumberFormat="1" applyFont="1" applyBorder="1" applyAlignment="1">
      <alignment horizontal="right" vertical="center"/>
    </xf>
    <xf numFmtId="43" fontId="14" fillId="4" borderId="31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/>
    </xf>
    <xf numFmtId="43" fontId="10" fillId="6" borderId="13" xfId="1" applyNumberFormat="1" applyFont="1" applyFill="1" applyBorder="1" applyAlignment="1">
      <alignment horizontal="right" vertical="center"/>
    </xf>
    <xf numFmtId="43" fontId="10" fillId="6" borderId="13" xfId="0" applyNumberFormat="1" applyFont="1" applyFill="1" applyBorder="1" applyAlignment="1">
      <alignment horizontal="right" vertical="center"/>
    </xf>
    <xf numFmtId="0" fontId="10" fillId="6" borderId="4" xfId="0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43" fontId="10" fillId="0" borderId="4" xfId="1" applyNumberFormat="1" applyFont="1" applyFill="1" applyBorder="1" applyAlignment="1">
      <alignment horizontal="right" vertical="center"/>
    </xf>
    <xf numFmtId="43" fontId="10" fillId="6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/>
    </xf>
    <xf numFmtId="43" fontId="10" fillId="6" borderId="4" xfId="1" applyNumberFormat="1" applyFont="1" applyFill="1" applyBorder="1" applyAlignment="1">
      <alignment horizontal="right" vertical="center"/>
    </xf>
    <xf numFmtId="43" fontId="14" fillId="4" borderId="26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43" fontId="10" fillId="0" borderId="4" xfId="1" applyNumberFormat="1" applyFont="1" applyBorder="1" applyAlignment="1">
      <alignment horizontal="right" vertical="center"/>
    </xf>
    <xf numFmtId="43" fontId="10" fillId="0" borderId="4" xfId="0" applyNumberFormat="1" applyFont="1" applyBorder="1" applyAlignment="1">
      <alignment horizontal="right" vertical="center"/>
    </xf>
    <xf numFmtId="43" fontId="10" fillId="2" borderId="4" xfId="1" applyNumberFormat="1" applyFont="1" applyFill="1" applyBorder="1" applyAlignment="1">
      <alignment horizontal="right" vertical="center"/>
    </xf>
    <xf numFmtId="4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4" borderId="27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2" fontId="10" fillId="4" borderId="17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43" fontId="10" fillId="4" borderId="17" xfId="1" applyNumberFormat="1" applyFont="1" applyFill="1" applyBorder="1" applyAlignment="1">
      <alignment vertical="center"/>
    </xf>
    <xf numFmtId="43" fontId="17" fillId="4" borderId="18" xfId="0" applyNumberFormat="1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3" fontId="10" fillId="0" borderId="3" xfId="1" applyNumberFormat="1" applyFont="1" applyFill="1" applyBorder="1" applyAlignment="1">
      <alignment horizontal="right" vertical="center"/>
    </xf>
    <xf numFmtId="43" fontId="10" fillId="6" borderId="3" xfId="0" applyNumberFormat="1" applyFont="1" applyFill="1" applyBorder="1" applyAlignment="1">
      <alignment horizontal="right" vertical="center"/>
    </xf>
    <xf numFmtId="43" fontId="10" fillId="0" borderId="13" xfId="1" applyNumberFormat="1" applyFont="1" applyFill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43" fontId="19" fillId="0" borderId="0" xfId="0" applyNumberFormat="1" applyFont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43" fontId="16" fillId="0" borderId="4" xfId="1" applyNumberFormat="1" applyFont="1" applyFill="1" applyBorder="1" applyAlignment="1">
      <alignment horizontal="right" vertical="center"/>
    </xf>
    <xf numFmtId="43" fontId="16" fillId="6" borderId="4" xfId="0" applyNumberFormat="1" applyFont="1" applyFill="1" applyBorder="1" applyAlignment="1">
      <alignment horizontal="right" vertical="center"/>
    </xf>
    <xf numFmtId="43" fontId="13" fillId="4" borderId="31" xfId="0" applyNumberFormat="1" applyFont="1" applyFill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3" fontId="11" fillId="5" borderId="21" xfId="0" applyNumberFormat="1" applyFont="1" applyFill="1" applyBorder="1" applyAlignment="1">
      <alignment vertical="center" wrapText="1"/>
    </xf>
    <xf numFmtId="43" fontId="11" fillId="5" borderId="34" xfId="0" applyNumberFormat="1" applyFont="1" applyFill="1" applyBorder="1" applyAlignment="1">
      <alignment vertical="center" wrapText="1"/>
    </xf>
    <xf numFmtId="43" fontId="11" fillId="5" borderId="34" xfId="0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6" xfId="1" applyNumberFormat="1" applyFont="1" applyFill="1" applyBorder="1" applyAlignment="1">
      <alignment vertical="center"/>
    </xf>
    <xf numFmtId="43" fontId="3" fillId="2" borderId="6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41" fontId="21" fillId="0" borderId="0" xfId="2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1" fillId="5" borderId="32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37" fontId="10" fillId="0" borderId="10" xfId="0" applyNumberFormat="1" applyFont="1" applyBorder="1" applyAlignment="1">
      <alignment horizontal="left" vertical="center" wrapText="1"/>
    </xf>
    <xf numFmtId="37" fontId="10" fillId="0" borderId="12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14" fillId="4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vertical="center"/>
    </xf>
    <xf numFmtId="0" fontId="12" fillId="8" borderId="13" xfId="0" applyFont="1" applyFill="1" applyBorder="1" applyAlignment="1">
      <alignment horizontal="left"/>
    </xf>
    <xf numFmtId="165" fontId="26" fillId="8" borderId="13" xfId="0" applyNumberFormat="1" applyFont="1" applyFill="1" applyBorder="1" applyAlignment="1">
      <alignment horizontal="center"/>
    </xf>
    <xf numFmtId="3" fontId="12" fillId="8" borderId="13" xfId="0" applyNumberFormat="1" applyFont="1" applyFill="1" applyBorder="1" applyAlignment="1">
      <alignment horizontal="center"/>
    </xf>
    <xf numFmtId="43" fontId="12" fillId="8" borderId="13" xfId="0" applyNumberFormat="1" applyFont="1" applyFill="1" applyBorder="1" applyAlignment="1">
      <alignment horizontal="center"/>
    </xf>
    <xf numFmtId="165" fontId="12" fillId="8" borderId="13" xfId="0" applyNumberFormat="1" applyFont="1" applyFill="1" applyBorder="1" applyAlignment="1">
      <alignment horizontal="center"/>
    </xf>
    <xf numFmtId="0" fontId="12" fillId="9" borderId="13" xfId="0" applyFont="1" applyFill="1" applyBorder="1" applyAlignment="1">
      <alignment horizontal="left"/>
    </xf>
    <xf numFmtId="165" fontId="27" fillId="9" borderId="13" xfId="0" applyNumberFormat="1" applyFont="1" applyFill="1" applyBorder="1"/>
    <xf numFmtId="0" fontId="28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vertical="center"/>
    </xf>
    <xf numFmtId="49" fontId="27" fillId="6" borderId="13" xfId="0" applyNumberFormat="1" applyFont="1" applyFill="1" applyBorder="1" applyAlignment="1">
      <alignment horizontal="left" vertical="center" wrapText="1"/>
    </xf>
    <xf numFmtId="4" fontId="24" fillId="0" borderId="13" xfId="1" applyNumberFormat="1" applyFont="1" applyBorder="1" applyAlignment="1">
      <alignment horizontal="right" vertical="center"/>
    </xf>
    <xf numFmtId="2" fontId="24" fillId="0" borderId="13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4" fontId="24" fillId="0" borderId="13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3" fillId="0" borderId="13" xfId="0" quotePrefix="1" applyFont="1" applyBorder="1" applyAlignment="1">
      <alignment vertical="center" wrapText="1"/>
    </xf>
    <xf numFmtId="0" fontId="26" fillId="10" borderId="13" xfId="0" applyFont="1" applyFill="1" applyBorder="1" applyAlignment="1">
      <alignment horizontal="left"/>
    </xf>
    <xf numFmtId="164" fontId="26" fillId="10" borderId="13" xfId="0" applyNumberFormat="1" applyFont="1" applyFill="1" applyBorder="1" applyAlignment="1">
      <alignment horizontal="right"/>
    </xf>
    <xf numFmtId="4" fontId="26" fillId="10" borderId="13" xfId="0" applyNumberFormat="1" applyFont="1" applyFill="1" applyBorder="1" applyAlignment="1">
      <alignment horizontal="right"/>
    </xf>
    <xf numFmtId="0" fontId="24" fillId="0" borderId="13" xfId="0" applyFont="1" applyBorder="1" applyAlignment="1">
      <alignment horizontal="left" vertical="center" wrapText="1"/>
    </xf>
    <xf numFmtId="4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vertical="center" wrapText="1"/>
    </xf>
    <xf numFmtId="0" fontId="29" fillId="11" borderId="13" xfId="0" applyFont="1" applyFill="1" applyBorder="1" applyAlignment="1">
      <alignment horizontal="left"/>
    </xf>
    <xf numFmtId="165" fontId="27" fillId="11" borderId="13" xfId="0" applyNumberFormat="1" applyFont="1" applyFill="1" applyBorder="1"/>
    <xf numFmtId="0" fontId="24" fillId="0" borderId="13" xfId="0" applyFont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 wrapText="1"/>
    </xf>
    <xf numFmtId="0" fontId="23" fillId="6" borderId="13" xfId="0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7" fillId="11" borderId="13" xfId="0" applyFont="1" applyFill="1" applyBorder="1"/>
    <xf numFmtId="0" fontId="24" fillId="6" borderId="13" xfId="0" applyFont="1" applyFill="1" applyBorder="1" applyAlignment="1">
      <alignment horizontal="center" vertical="center"/>
    </xf>
    <xf numFmtId="3" fontId="24" fillId="6" borderId="13" xfId="0" applyNumberFormat="1" applyFont="1" applyFill="1" applyBorder="1" applyAlignment="1">
      <alignment horizontal="center" vertical="center"/>
    </xf>
    <xf numFmtId="4" fontId="24" fillId="6" borderId="13" xfId="1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4" fontId="24" fillId="6" borderId="13" xfId="0" applyNumberFormat="1" applyFont="1" applyFill="1" applyBorder="1" applyAlignment="1">
      <alignment horizontal="right" vertical="center"/>
    </xf>
    <xf numFmtId="0" fontId="24" fillId="6" borderId="13" xfId="0" applyFont="1" applyFill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left"/>
    </xf>
    <xf numFmtId="0" fontId="24" fillId="0" borderId="13" xfId="0" applyFont="1" applyBorder="1" applyAlignment="1">
      <alignment vertical="center"/>
    </xf>
    <xf numFmtId="37" fontId="24" fillId="0" borderId="13" xfId="0" applyNumberFormat="1" applyFont="1" applyBorder="1" applyAlignment="1">
      <alignment horizontal="left" vertical="center" wrapText="1"/>
    </xf>
    <xf numFmtId="4" fontId="24" fillId="2" borderId="13" xfId="1" applyNumberFormat="1" applyFont="1" applyFill="1" applyBorder="1" applyAlignment="1">
      <alignment horizontal="right" vertical="center"/>
    </xf>
    <xf numFmtId="43" fontId="24" fillId="2" borderId="13" xfId="0" applyNumberFormat="1" applyFont="1" applyFill="1" applyBorder="1" applyAlignment="1">
      <alignment horizontal="left" vertical="center"/>
    </xf>
    <xf numFmtId="43" fontId="24" fillId="2" borderId="13" xfId="0" applyNumberFormat="1" applyFont="1" applyFill="1" applyBorder="1" applyAlignment="1">
      <alignment horizontal="right" vertical="center"/>
    </xf>
    <xf numFmtId="165" fontId="24" fillId="12" borderId="13" xfId="2" applyNumberFormat="1" applyFont="1" applyFill="1" applyBorder="1" applyAlignment="1">
      <alignment horizontal="right" vertical="center"/>
    </xf>
    <xf numFmtId="165" fontId="26" fillId="10" borderId="13" xfId="0" applyNumberFormat="1" applyFont="1" applyFill="1" applyBorder="1" applyAlignment="1">
      <alignment horizontal="right"/>
    </xf>
    <xf numFmtId="0" fontId="30" fillId="4" borderId="13" xfId="0" applyFont="1" applyFill="1" applyBorder="1" applyAlignment="1">
      <alignment vertical="center" wrapText="1"/>
    </xf>
    <xf numFmtId="41" fontId="24" fillId="4" borderId="13" xfId="2" applyFont="1" applyFill="1" applyBorder="1" applyAlignment="1">
      <alignment vertical="center"/>
    </xf>
    <xf numFmtId="2" fontId="24" fillId="4" borderId="13" xfId="0" applyNumberFormat="1" applyFont="1" applyFill="1" applyBorder="1" applyAlignment="1">
      <alignment horizontal="center" vertical="center"/>
    </xf>
    <xf numFmtId="3" fontId="24" fillId="4" borderId="13" xfId="0" applyNumberFormat="1" applyFont="1" applyFill="1" applyBorder="1" applyAlignment="1">
      <alignment horizontal="center" vertical="center"/>
    </xf>
    <xf numFmtId="4" fontId="24" fillId="4" borderId="13" xfId="1" applyNumberFormat="1" applyFont="1" applyFill="1" applyBorder="1" applyAlignment="1">
      <alignment vertical="center"/>
    </xf>
    <xf numFmtId="43" fontId="30" fillId="4" borderId="13" xfId="0" applyNumberFormat="1" applyFont="1" applyFill="1" applyBorder="1" applyAlignment="1">
      <alignment horizontal="right" vertical="center"/>
    </xf>
    <xf numFmtId="0" fontId="26" fillId="8" borderId="13" xfId="0" applyFont="1" applyFill="1" applyBorder="1" applyAlignment="1">
      <alignment horizontal="left"/>
    </xf>
    <xf numFmtId="165" fontId="27" fillId="8" borderId="13" xfId="0" applyNumberFormat="1" applyFont="1" applyFill="1" applyBorder="1" applyAlignment="1">
      <alignment horizontal="center"/>
    </xf>
    <xf numFmtId="3" fontId="27" fillId="8" borderId="13" xfId="0" applyNumberFormat="1" applyFont="1" applyFill="1" applyBorder="1" applyAlignment="1">
      <alignment horizontal="center"/>
    </xf>
    <xf numFmtId="165" fontId="31" fillId="8" borderId="13" xfId="0" applyNumberFormat="1" applyFont="1" applyFill="1" applyBorder="1" applyAlignment="1">
      <alignment horizontal="right"/>
    </xf>
    <xf numFmtId="4" fontId="26" fillId="8" borderId="13" xfId="0" applyNumberFormat="1" applyFont="1" applyFill="1" applyBorder="1"/>
    <xf numFmtId="0" fontId="24" fillId="13" borderId="13" xfId="0" applyFont="1" applyFill="1" applyBorder="1" applyAlignment="1">
      <alignment vertical="center"/>
    </xf>
    <xf numFmtId="3" fontId="23" fillId="0" borderId="19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1" fontId="12" fillId="0" borderId="19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33" fillId="0" borderId="39" xfId="0" applyFont="1" applyBorder="1"/>
    <xf numFmtId="0" fontId="33" fillId="0" borderId="27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2" fillId="0" borderId="42" xfId="0" applyFont="1" applyBorder="1"/>
    <xf numFmtId="166" fontId="32" fillId="0" borderId="43" xfId="0" applyNumberFormat="1" applyFont="1" applyBorder="1"/>
    <xf numFmtId="0" fontId="32" fillId="0" borderId="44" xfId="0" applyFont="1" applyBorder="1"/>
    <xf numFmtId="0" fontId="33" fillId="0" borderId="26" xfId="0" applyFont="1" applyBorder="1"/>
    <xf numFmtId="166" fontId="32" fillId="0" borderId="45" xfId="0" applyNumberFormat="1" applyFont="1" applyBorder="1"/>
    <xf numFmtId="165" fontId="33" fillId="0" borderId="26" xfId="0" applyNumberFormat="1" applyFont="1" applyBorder="1"/>
    <xf numFmtId="0" fontId="32" fillId="0" borderId="46" xfId="0" applyFont="1" applyBorder="1"/>
    <xf numFmtId="166" fontId="32" fillId="0" borderId="47" xfId="0" applyNumberFormat="1" applyFont="1" applyBorder="1"/>
    <xf numFmtId="0" fontId="33" fillId="0" borderId="27" xfId="0" applyFont="1" applyBorder="1"/>
    <xf numFmtId="166" fontId="33" fillId="0" borderId="41" xfId="0" applyNumberFormat="1" applyFont="1" applyBorder="1"/>
    <xf numFmtId="0" fontId="32" fillId="0" borderId="40" xfId="0" applyFont="1" applyBorder="1" applyAlignment="1">
      <alignment wrapText="1"/>
    </xf>
    <xf numFmtId="166" fontId="32" fillId="0" borderId="41" xfId="0" applyNumberFormat="1" applyFont="1" applyBorder="1"/>
    <xf numFmtId="0" fontId="34" fillId="0" borderId="27" xfId="0" applyFont="1" applyBorder="1"/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8"/>
  <sheetViews>
    <sheetView zoomScale="130" zoomScaleNormal="130" workbookViewId="0">
      <selection activeCell="A3" sqref="A3:G3"/>
    </sheetView>
  </sheetViews>
  <sheetFormatPr defaultColWidth="12.36328125" defaultRowHeight="13" x14ac:dyDescent="0.35"/>
  <cols>
    <col min="1" max="1" width="12.36328125" style="6"/>
    <col min="2" max="2" width="65" style="6" customWidth="1"/>
    <col min="3" max="3" width="11.08984375" style="9" customWidth="1"/>
    <col min="4" max="4" width="10.36328125" style="9" customWidth="1"/>
    <col min="5" max="5" width="17.90625" style="10" bestFit="1" customWidth="1"/>
    <col min="6" max="6" width="19" style="8" bestFit="1" customWidth="1"/>
    <col min="7" max="7" width="104.36328125" style="6" customWidth="1"/>
    <col min="8" max="8" width="74.90625" style="6" customWidth="1"/>
    <col min="9" max="16384" width="12.36328125" style="6"/>
  </cols>
  <sheetData>
    <row r="1" spans="1:8" x14ac:dyDescent="0.35">
      <c r="A1" s="1" t="s">
        <v>0</v>
      </c>
      <c r="B1" s="12" t="s">
        <v>1</v>
      </c>
      <c r="C1" s="3"/>
      <c r="D1" s="80"/>
      <c r="E1" s="81"/>
      <c r="F1" s="82"/>
      <c r="G1" s="2"/>
    </row>
    <row r="2" spans="1:8" x14ac:dyDescent="0.35">
      <c r="A2" s="1" t="s">
        <v>2</v>
      </c>
      <c r="B2" s="2"/>
      <c r="C2" s="3"/>
      <c r="D2" s="80"/>
      <c r="E2" s="81"/>
      <c r="F2" s="82"/>
      <c r="G2" s="2"/>
    </row>
    <row r="3" spans="1:8" ht="22.65" customHeight="1" x14ac:dyDescent="0.35">
      <c r="A3" s="136" t="s">
        <v>3</v>
      </c>
      <c r="B3" s="137"/>
      <c r="C3" s="137"/>
      <c r="D3" s="137"/>
      <c r="E3" s="137"/>
      <c r="F3" s="137"/>
      <c r="G3" s="137"/>
    </row>
    <row r="4" spans="1:8" ht="13.5" thickBot="1" x14ac:dyDescent="0.4">
      <c r="A4" s="4"/>
      <c r="B4" s="5"/>
      <c r="C4" s="83"/>
      <c r="D4" s="84"/>
      <c r="E4" s="85"/>
      <c r="F4" s="86"/>
      <c r="G4" s="2"/>
    </row>
    <row r="5" spans="1:8" ht="27" customHeight="1" x14ac:dyDescent="0.35">
      <c r="A5" s="138" t="s">
        <v>4</v>
      </c>
      <c r="B5" s="139"/>
      <c r="C5" s="140"/>
      <c r="D5" s="141" t="s">
        <v>5</v>
      </c>
      <c r="E5" s="142"/>
      <c r="F5" s="143"/>
      <c r="G5" s="2"/>
    </row>
    <row r="6" spans="1:8" x14ac:dyDescent="0.35">
      <c r="A6" s="142"/>
      <c r="B6" s="142"/>
      <c r="C6" s="142"/>
      <c r="D6" s="144" t="s">
        <v>6</v>
      </c>
      <c r="E6" s="139"/>
      <c r="F6" s="145"/>
      <c r="G6" s="2"/>
    </row>
    <row r="7" spans="1:8" ht="13.5" x14ac:dyDescent="0.35">
      <c r="A7" s="16" t="s">
        <v>7</v>
      </c>
      <c r="B7" s="17" t="s">
        <v>8</v>
      </c>
      <c r="C7" s="18" t="s">
        <v>9</v>
      </c>
      <c r="D7" s="19" t="s">
        <v>10</v>
      </c>
      <c r="E7" s="20" t="s">
        <v>11</v>
      </c>
      <c r="F7" s="21" t="s">
        <v>12</v>
      </c>
      <c r="G7" s="22" t="s">
        <v>13</v>
      </c>
      <c r="H7" s="13" t="s">
        <v>14</v>
      </c>
    </row>
    <row r="8" spans="1:8" x14ac:dyDescent="0.35">
      <c r="A8" s="146" t="s">
        <v>15</v>
      </c>
      <c r="B8" s="147"/>
      <c r="C8" s="147"/>
      <c r="D8" s="147"/>
      <c r="E8" s="147"/>
      <c r="F8" s="148"/>
      <c r="G8" s="23"/>
    </row>
    <row r="9" spans="1:8" ht="13.5" x14ac:dyDescent="0.35">
      <c r="A9" s="149" t="s">
        <v>16</v>
      </c>
      <c r="B9" s="150"/>
      <c r="C9" s="151"/>
      <c r="D9" s="151"/>
      <c r="E9" s="151"/>
      <c r="F9" s="151"/>
      <c r="G9" s="24"/>
    </row>
    <row r="10" spans="1:8" x14ac:dyDescent="0.35">
      <c r="A10" s="109" t="s">
        <v>17</v>
      </c>
      <c r="B10" s="118"/>
      <c r="C10" s="11" t="s">
        <v>18</v>
      </c>
      <c r="D10" s="25">
        <v>8</v>
      </c>
      <c r="E10" s="26">
        <v>110</v>
      </c>
      <c r="F10" s="27">
        <f>ROUND(D10*E10,0)</f>
        <v>880</v>
      </c>
      <c r="G10" s="65" t="s">
        <v>19</v>
      </c>
      <c r="H10" s="8"/>
    </row>
    <row r="11" spans="1:8" x14ac:dyDescent="0.35">
      <c r="A11" s="109" t="s">
        <v>20</v>
      </c>
      <c r="B11" s="118"/>
      <c r="C11" s="11" t="s">
        <v>18</v>
      </c>
      <c r="D11" s="25">
        <v>8</v>
      </c>
      <c r="E11" s="26">
        <v>90</v>
      </c>
      <c r="F11" s="27">
        <f t="shared" ref="F11" si="0">ROUND(D11*E11,0)</f>
        <v>720</v>
      </c>
      <c r="G11" s="65" t="s">
        <v>19</v>
      </c>
      <c r="H11" s="8"/>
    </row>
    <row r="12" spans="1:8" x14ac:dyDescent="0.35">
      <c r="A12" s="152" t="s">
        <v>21</v>
      </c>
      <c r="B12" s="153"/>
      <c r="C12" s="11" t="s">
        <v>18</v>
      </c>
      <c r="D12" s="25">
        <v>8</v>
      </c>
      <c r="E12" s="29">
        <v>90</v>
      </c>
      <c r="F12" s="27">
        <f>ROUND(D12*E12,0)</f>
        <v>720</v>
      </c>
      <c r="G12" s="65" t="s">
        <v>19</v>
      </c>
      <c r="H12" s="8"/>
    </row>
    <row r="13" spans="1:8" x14ac:dyDescent="0.35">
      <c r="A13" s="152" t="s">
        <v>22</v>
      </c>
      <c r="B13" s="153"/>
      <c r="C13" s="11" t="s">
        <v>18</v>
      </c>
      <c r="D13" s="25">
        <v>8</v>
      </c>
      <c r="E13" s="29">
        <v>70</v>
      </c>
      <c r="F13" s="27">
        <f t="shared" ref="F13:F15" si="1">ROUND(D13*E13,0)</f>
        <v>560</v>
      </c>
      <c r="G13" s="75" t="s">
        <v>19</v>
      </c>
      <c r="H13" s="8"/>
    </row>
    <row r="14" spans="1:8" x14ac:dyDescent="0.35">
      <c r="A14" s="109" t="s">
        <v>23</v>
      </c>
      <c r="B14" s="110"/>
      <c r="C14" s="11" t="s">
        <v>18</v>
      </c>
      <c r="D14" s="25">
        <v>8</v>
      </c>
      <c r="E14" s="29">
        <v>35</v>
      </c>
      <c r="F14" s="27">
        <f t="shared" si="1"/>
        <v>280</v>
      </c>
      <c r="G14" s="75" t="s">
        <v>19</v>
      </c>
      <c r="H14" s="8"/>
    </row>
    <row r="15" spans="1:8" x14ac:dyDescent="0.35">
      <c r="A15" s="109" t="s">
        <v>24</v>
      </c>
      <c r="B15" s="110"/>
      <c r="C15" s="11" t="s">
        <v>18</v>
      </c>
      <c r="D15" s="25">
        <v>8</v>
      </c>
      <c r="E15" s="26">
        <v>400</v>
      </c>
      <c r="F15" s="27">
        <f t="shared" si="1"/>
        <v>3200</v>
      </c>
      <c r="G15" s="65" t="s">
        <v>19</v>
      </c>
      <c r="H15" s="8"/>
    </row>
    <row r="16" spans="1:8" ht="13.5" thickBot="1" x14ac:dyDescent="0.4">
      <c r="A16" s="109" t="s">
        <v>25</v>
      </c>
      <c r="B16" s="110"/>
      <c r="C16" s="11" t="s">
        <v>18</v>
      </c>
      <c r="D16" s="25">
        <v>8</v>
      </c>
      <c r="E16" s="26">
        <v>150</v>
      </c>
      <c r="F16" s="27">
        <f t="shared" ref="F16" si="2">ROUND(D16*E16,0)</f>
        <v>1200</v>
      </c>
      <c r="G16" s="65" t="s">
        <v>19</v>
      </c>
      <c r="H16" s="8"/>
    </row>
    <row r="17" spans="1:8" ht="13.5" thickBot="1" x14ac:dyDescent="0.4">
      <c r="A17" s="119" t="s">
        <v>26</v>
      </c>
      <c r="B17" s="120"/>
      <c r="C17" s="120"/>
      <c r="D17" s="120"/>
      <c r="E17" s="158"/>
      <c r="F17" s="30">
        <f>SUM(F10:F16)</f>
        <v>7560</v>
      </c>
      <c r="G17" s="31"/>
      <c r="H17" s="8"/>
    </row>
    <row r="18" spans="1:8" x14ac:dyDescent="0.35">
      <c r="A18" s="124" t="s">
        <v>27</v>
      </c>
      <c r="B18" s="125"/>
      <c r="C18" s="125"/>
      <c r="D18" s="125"/>
      <c r="E18" s="125"/>
      <c r="F18" s="126"/>
      <c r="G18" s="28"/>
      <c r="H18" s="8"/>
    </row>
    <row r="19" spans="1:8" x14ac:dyDescent="0.35">
      <c r="A19" s="105" t="s">
        <v>28</v>
      </c>
      <c r="B19" s="105"/>
      <c r="C19" s="11" t="s">
        <v>29</v>
      </c>
      <c r="D19" s="25">
        <v>8</v>
      </c>
      <c r="E19" s="26">
        <v>200</v>
      </c>
      <c r="F19" s="32">
        <f>D19*E19</f>
        <v>1600</v>
      </c>
      <c r="G19" s="28"/>
      <c r="H19" s="8"/>
    </row>
    <row r="20" spans="1:8" ht="13.5" thickBot="1" x14ac:dyDescent="0.4">
      <c r="A20" s="155" t="s">
        <v>30</v>
      </c>
      <c r="B20" s="156"/>
      <c r="C20" s="156"/>
      <c r="D20" s="156"/>
      <c r="E20" s="157"/>
      <c r="F20" s="33">
        <f>SUM(F19:F19)</f>
        <v>1600</v>
      </c>
      <c r="G20" s="34"/>
      <c r="H20" s="8"/>
    </row>
    <row r="21" spans="1:8" s="67" customFormat="1" x14ac:dyDescent="0.35">
      <c r="A21" s="159" t="s">
        <v>31</v>
      </c>
      <c r="B21" s="159"/>
      <c r="C21" s="159"/>
      <c r="D21" s="159"/>
      <c r="E21" s="159"/>
      <c r="F21" s="159"/>
      <c r="G21" s="65"/>
      <c r="H21" s="66"/>
    </row>
    <row r="22" spans="1:8" x14ac:dyDescent="0.35">
      <c r="A22" s="102" t="s">
        <v>32</v>
      </c>
      <c r="B22" s="102"/>
      <c r="C22" s="11" t="s">
        <v>18</v>
      </c>
      <c r="D22" s="25">
        <v>8</v>
      </c>
      <c r="E22" s="64">
        <v>100</v>
      </c>
      <c r="F22" s="32">
        <f>ROUND(D22*E22,0)</f>
        <v>800</v>
      </c>
      <c r="G22" s="28"/>
      <c r="H22" s="14"/>
    </row>
    <row r="23" spans="1:8" x14ac:dyDescent="0.35">
      <c r="A23" s="154" t="s">
        <v>33</v>
      </c>
      <c r="B23" s="114"/>
      <c r="C23" s="70" t="s">
        <v>34</v>
      </c>
      <c r="D23" s="71">
        <v>11</v>
      </c>
      <c r="E23" s="72">
        <v>20</v>
      </c>
      <c r="F23" s="73">
        <f t="shared" ref="F23:F24" si="3">ROUND(D23*E23,0)</f>
        <v>220</v>
      </c>
      <c r="G23" s="34" t="s">
        <v>35</v>
      </c>
      <c r="H23" s="8"/>
    </row>
    <row r="24" spans="1:8" x14ac:dyDescent="0.35">
      <c r="A24" s="96" t="s">
        <v>36</v>
      </c>
      <c r="B24" s="97"/>
      <c r="C24" s="70" t="s">
        <v>37</v>
      </c>
      <c r="D24" s="71">
        <v>19</v>
      </c>
      <c r="E24" s="72">
        <v>19</v>
      </c>
      <c r="F24" s="73">
        <f t="shared" si="3"/>
        <v>361</v>
      </c>
      <c r="G24" s="34" t="s">
        <v>38</v>
      </c>
      <c r="H24" s="8"/>
    </row>
    <row r="25" spans="1:8" x14ac:dyDescent="0.35">
      <c r="A25" s="102" t="s">
        <v>39</v>
      </c>
      <c r="B25" s="102"/>
      <c r="C25" s="11" t="s">
        <v>40</v>
      </c>
      <c r="D25" s="25">
        <v>2</v>
      </c>
      <c r="E25" s="64">
        <v>250</v>
      </c>
      <c r="F25" s="32">
        <f>ROUND(D25*E25,0)</f>
        <v>500</v>
      </c>
      <c r="G25" s="28" t="s">
        <v>41</v>
      </c>
      <c r="H25" s="14"/>
    </row>
    <row r="26" spans="1:8" s="67" customFormat="1" ht="13.5" thickBot="1" x14ac:dyDescent="0.4">
      <c r="A26" s="98" t="s">
        <v>42</v>
      </c>
      <c r="B26" s="99"/>
      <c r="C26" s="99"/>
      <c r="D26" s="99"/>
      <c r="E26" s="100"/>
      <c r="F26" s="74">
        <f>SUM(F22:F25)</f>
        <v>1881</v>
      </c>
      <c r="G26" s="68"/>
      <c r="H26" s="69"/>
    </row>
    <row r="27" spans="1:8" x14ac:dyDescent="0.35">
      <c r="A27" s="101" t="s">
        <v>43</v>
      </c>
      <c r="B27" s="101"/>
      <c r="C27" s="101"/>
      <c r="D27" s="101"/>
      <c r="E27" s="101"/>
      <c r="F27" s="101"/>
      <c r="G27" s="34"/>
      <c r="H27" s="8"/>
    </row>
    <row r="28" spans="1:8" ht="13.65" customHeight="1" x14ac:dyDescent="0.35">
      <c r="A28" s="103" t="s">
        <v>44</v>
      </c>
      <c r="B28" s="104"/>
      <c r="C28" s="104"/>
      <c r="D28" s="104"/>
      <c r="E28" s="104"/>
      <c r="F28" s="77">
        <f>SUM(F29:F30)</f>
        <v>115</v>
      </c>
      <c r="G28" s="34"/>
      <c r="H28" s="8"/>
    </row>
    <row r="29" spans="1:8" x14ac:dyDescent="0.35">
      <c r="A29" s="105" t="s">
        <v>45</v>
      </c>
      <c r="B29" s="105"/>
      <c r="C29" s="35" t="s">
        <v>46</v>
      </c>
      <c r="D29" s="36">
        <v>55</v>
      </c>
      <c r="E29" s="37">
        <v>1</v>
      </c>
      <c r="F29" s="38">
        <f t="shared" ref="F29:F30" si="4">ROUND(D29*E29,0)</f>
        <v>55</v>
      </c>
      <c r="G29" s="34"/>
      <c r="H29" s="8"/>
    </row>
    <row r="30" spans="1:8" ht="16.5" customHeight="1" x14ac:dyDescent="0.35">
      <c r="A30" s="105" t="s">
        <v>47</v>
      </c>
      <c r="B30" s="105"/>
      <c r="C30" s="35" t="s">
        <v>48</v>
      </c>
      <c r="D30" s="36">
        <v>1</v>
      </c>
      <c r="E30" s="37">
        <v>60</v>
      </c>
      <c r="F30" s="38">
        <f t="shared" si="4"/>
        <v>60</v>
      </c>
      <c r="G30" s="34"/>
      <c r="H30" s="8"/>
    </row>
    <row r="31" spans="1:8" ht="13.65" customHeight="1" x14ac:dyDescent="0.35">
      <c r="A31" s="103" t="s">
        <v>49</v>
      </c>
      <c r="B31" s="104"/>
      <c r="C31" s="104"/>
      <c r="D31" s="104"/>
      <c r="E31" s="104"/>
      <c r="F31" s="77">
        <f>SUM(F32:F40)</f>
        <v>695</v>
      </c>
      <c r="G31" s="34" t="s">
        <v>50</v>
      </c>
      <c r="H31" s="8"/>
    </row>
    <row r="32" spans="1:8" x14ac:dyDescent="0.35">
      <c r="A32" s="116" t="s">
        <v>51</v>
      </c>
      <c r="B32" s="117"/>
      <c r="C32" s="39" t="s">
        <v>29</v>
      </c>
      <c r="D32" s="40">
        <v>1</v>
      </c>
      <c r="E32" s="41">
        <v>85</v>
      </c>
      <c r="F32" s="42">
        <f t="shared" ref="F32:F51" si="5">ROUND(D32*E32,0)</f>
        <v>85</v>
      </c>
      <c r="G32" s="34"/>
      <c r="H32" s="8"/>
    </row>
    <row r="33" spans="1:8" x14ac:dyDescent="0.35">
      <c r="A33" s="109" t="s">
        <v>52</v>
      </c>
      <c r="B33" s="97"/>
      <c r="C33" s="39" t="s">
        <v>37</v>
      </c>
      <c r="D33" s="40">
        <v>25</v>
      </c>
      <c r="E33" s="41">
        <v>4</v>
      </c>
      <c r="F33" s="42">
        <f t="shared" si="5"/>
        <v>100</v>
      </c>
      <c r="G33" s="34"/>
      <c r="H33" s="8"/>
    </row>
    <row r="34" spans="1:8" x14ac:dyDescent="0.35">
      <c r="A34" s="105" t="s">
        <v>53</v>
      </c>
      <c r="B34" s="108"/>
      <c r="C34" s="39" t="s">
        <v>54</v>
      </c>
      <c r="D34" s="40">
        <v>5</v>
      </c>
      <c r="E34" s="41">
        <v>20</v>
      </c>
      <c r="F34" s="42">
        <f t="shared" ref="F34:F35" si="6">ROUND(D34*E34,0)</f>
        <v>100</v>
      </c>
      <c r="G34" s="34"/>
      <c r="H34" s="8"/>
    </row>
    <row r="35" spans="1:8" x14ac:dyDescent="0.35">
      <c r="A35" s="105" t="s">
        <v>55</v>
      </c>
      <c r="B35" s="108"/>
      <c r="C35" s="60" t="s">
        <v>56</v>
      </c>
      <c r="D35" s="61">
        <v>3</v>
      </c>
      <c r="E35" s="62">
        <v>20</v>
      </c>
      <c r="F35" s="63">
        <f t="shared" si="6"/>
        <v>60</v>
      </c>
      <c r="G35" s="34"/>
      <c r="H35" s="8"/>
    </row>
    <row r="36" spans="1:8" x14ac:dyDescent="0.35">
      <c r="A36" s="105" t="s">
        <v>57</v>
      </c>
      <c r="B36" s="108"/>
      <c r="C36" s="35" t="s">
        <v>54</v>
      </c>
      <c r="D36" s="25">
        <v>5</v>
      </c>
      <c r="E36" s="64">
        <v>19</v>
      </c>
      <c r="F36" s="38">
        <f>ROUND(D36*E36,0)</f>
        <v>95</v>
      </c>
      <c r="G36" s="34"/>
      <c r="H36" s="8"/>
    </row>
    <row r="37" spans="1:8" x14ac:dyDescent="0.35">
      <c r="A37" s="105" t="s">
        <v>58</v>
      </c>
      <c r="B37" s="108"/>
      <c r="C37" s="39" t="s">
        <v>54</v>
      </c>
      <c r="D37" s="40">
        <v>15</v>
      </c>
      <c r="E37" s="41">
        <v>7</v>
      </c>
      <c r="F37" s="42">
        <f>ROUND(D37*E37,0)</f>
        <v>105</v>
      </c>
      <c r="G37" s="34"/>
      <c r="H37" s="8"/>
    </row>
    <row r="38" spans="1:8" x14ac:dyDescent="0.35">
      <c r="A38" s="105" t="s">
        <v>59</v>
      </c>
      <c r="B38" s="108"/>
      <c r="C38" s="39" t="s">
        <v>29</v>
      </c>
      <c r="D38" s="40">
        <v>1</v>
      </c>
      <c r="E38" s="44">
        <v>35</v>
      </c>
      <c r="F38" s="42">
        <f t="shared" ref="F38" si="7">ROUND(D38*E38,0)</f>
        <v>35</v>
      </c>
      <c r="G38" s="34"/>
      <c r="H38" s="8"/>
    </row>
    <row r="39" spans="1:8" x14ac:dyDescent="0.35">
      <c r="A39" s="109" t="s">
        <v>60</v>
      </c>
      <c r="B39" s="118"/>
      <c r="C39" s="35" t="s">
        <v>61</v>
      </c>
      <c r="D39" s="25">
        <v>1</v>
      </c>
      <c r="E39" s="64">
        <v>100</v>
      </c>
      <c r="F39" s="38">
        <f>ROUND(D39*E39,0)</f>
        <v>100</v>
      </c>
      <c r="G39" s="34"/>
      <c r="H39" s="8"/>
    </row>
    <row r="40" spans="1:8" x14ac:dyDescent="0.35">
      <c r="A40" s="109" t="s">
        <v>62</v>
      </c>
      <c r="B40" s="118"/>
      <c r="C40" s="35" t="s">
        <v>37</v>
      </c>
      <c r="D40" s="25">
        <v>1</v>
      </c>
      <c r="E40" s="64">
        <v>15</v>
      </c>
      <c r="F40" s="38">
        <f>ROUND(D40*E40,0)</f>
        <v>15</v>
      </c>
      <c r="G40" s="34"/>
      <c r="H40" s="8"/>
    </row>
    <row r="41" spans="1:8" ht="13.65" customHeight="1" x14ac:dyDescent="0.35">
      <c r="A41" s="103" t="s">
        <v>63</v>
      </c>
      <c r="B41" s="104"/>
      <c r="C41" s="104"/>
      <c r="D41" s="104"/>
      <c r="E41" s="104"/>
      <c r="F41" s="77">
        <f>SUM(F42:F51)</f>
        <v>1095</v>
      </c>
      <c r="G41" s="34" t="s">
        <v>50</v>
      </c>
      <c r="H41" s="8"/>
    </row>
    <row r="42" spans="1:8" x14ac:dyDescent="0.35">
      <c r="A42" s="116" t="s">
        <v>64</v>
      </c>
      <c r="B42" s="117"/>
      <c r="C42" s="39" t="s">
        <v>29</v>
      </c>
      <c r="D42" s="40">
        <v>1</v>
      </c>
      <c r="E42" s="41">
        <v>85</v>
      </c>
      <c r="F42" s="42">
        <f t="shared" ref="F42" si="8">ROUND(D42*E42,0)</f>
        <v>85</v>
      </c>
      <c r="G42" s="34" t="s">
        <v>65</v>
      </c>
      <c r="H42" s="8"/>
    </row>
    <row r="43" spans="1:8" x14ac:dyDescent="0.35">
      <c r="A43" s="109" t="s">
        <v>66</v>
      </c>
      <c r="B43" s="110"/>
      <c r="C43" s="39" t="s">
        <v>37</v>
      </c>
      <c r="D43" s="40">
        <v>25</v>
      </c>
      <c r="E43" s="41">
        <v>4</v>
      </c>
      <c r="F43" s="42">
        <f>E43*D43</f>
        <v>100</v>
      </c>
      <c r="G43" s="34"/>
      <c r="H43" s="8"/>
    </row>
    <row r="44" spans="1:8" x14ac:dyDescent="0.35">
      <c r="A44" s="105" t="s">
        <v>67</v>
      </c>
      <c r="B44" s="108"/>
      <c r="C44" s="39" t="s">
        <v>54</v>
      </c>
      <c r="D44" s="40">
        <v>5</v>
      </c>
      <c r="E44" s="41">
        <v>20</v>
      </c>
      <c r="F44" s="42">
        <f t="shared" si="5"/>
        <v>100</v>
      </c>
      <c r="G44" s="34"/>
      <c r="H44" s="8"/>
    </row>
    <row r="45" spans="1:8" x14ac:dyDescent="0.35">
      <c r="A45" s="105" t="s">
        <v>68</v>
      </c>
      <c r="B45" s="108"/>
      <c r="C45" s="39" t="s">
        <v>56</v>
      </c>
      <c r="D45" s="43">
        <v>3</v>
      </c>
      <c r="E45" s="41">
        <v>20</v>
      </c>
      <c r="F45" s="42">
        <f t="shared" si="5"/>
        <v>60</v>
      </c>
      <c r="G45" s="34"/>
      <c r="H45" s="8"/>
    </row>
    <row r="46" spans="1:8" x14ac:dyDescent="0.35">
      <c r="A46" s="105" t="s">
        <v>69</v>
      </c>
      <c r="B46" s="108"/>
      <c r="C46" s="39" t="s">
        <v>54</v>
      </c>
      <c r="D46" s="43">
        <v>5</v>
      </c>
      <c r="E46" s="41">
        <v>19</v>
      </c>
      <c r="F46" s="42">
        <f>ROUND(D46*E46,0)</f>
        <v>95</v>
      </c>
      <c r="G46" s="34"/>
      <c r="H46" s="8"/>
    </row>
    <row r="47" spans="1:8" x14ac:dyDescent="0.35">
      <c r="A47" s="105" t="s">
        <v>70</v>
      </c>
      <c r="B47" s="108"/>
      <c r="C47" s="39" t="s">
        <v>54</v>
      </c>
      <c r="D47" s="40">
        <v>15</v>
      </c>
      <c r="E47" s="41">
        <v>7</v>
      </c>
      <c r="F47" s="42">
        <f>ROUND(D47*E47,0)</f>
        <v>105</v>
      </c>
      <c r="G47" s="34"/>
      <c r="H47" s="8"/>
    </row>
    <row r="48" spans="1:8" x14ac:dyDescent="0.35">
      <c r="A48" s="105" t="s">
        <v>71</v>
      </c>
      <c r="B48" s="108"/>
      <c r="C48" s="39" t="s">
        <v>29</v>
      </c>
      <c r="D48" s="40">
        <v>1</v>
      </c>
      <c r="E48" s="44">
        <v>35</v>
      </c>
      <c r="F48" s="42">
        <f t="shared" si="5"/>
        <v>35</v>
      </c>
      <c r="G48" s="34"/>
      <c r="H48" s="8"/>
    </row>
    <row r="49" spans="1:8" x14ac:dyDescent="0.35">
      <c r="A49" s="105" t="s">
        <v>72</v>
      </c>
      <c r="B49" s="108"/>
      <c r="C49" s="39" t="s">
        <v>61</v>
      </c>
      <c r="D49" s="40">
        <v>1</v>
      </c>
      <c r="E49" s="44">
        <v>100</v>
      </c>
      <c r="F49" s="42">
        <f t="shared" si="5"/>
        <v>100</v>
      </c>
      <c r="G49" s="34"/>
      <c r="H49" s="8"/>
    </row>
    <row r="50" spans="1:8" x14ac:dyDescent="0.35">
      <c r="A50" s="105" t="s">
        <v>73</v>
      </c>
      <c r="B50" s="108"/>
      <c r="C50" s="39" t="s">
        <v>74</v>
      </c>
      <c r="D50" s="40">
        <v>1</v>
      </c>
      <c r="E50" s="44">
        <v>15</v>
      </c>
      <c r="F50" s="42">
        <f>ROUND(D50*E50,0)</f>
        <v>15</v>
      </c>
      <c r="G50" s="34"/>
      <c r="H50" s="8"/>
    </row>
    <row r="51" spans="1:8" x14ac:dyDescent="0.35">
      <c r="A51" s="105" t="s">
        <v>75</v>
      </c>
      <c r="B51" s="108"/>
      <c r="C51" s="39" t="s">
        <v>29</v>
      </c>
      <c r="D51" s="40">
        <v>2</v>
      </c>
      <c r="E51" s="44">
        <v>200</v>
      </c>
      <c r="F51" s="42">
        <f t="shared" si="5"/>
        <v>400</v>
      </c>
      <c r="G51" s="34"/>
      <c r="H51" s="8"/>
    </row>
    <row r="52" spans="1:8" ht="13.65" customHeight="1" x14ac:dyDescent="0.35">
      <c r="A52" s="106" t="s">
        <v>76</v>
      </c>
      <c r="B52" s="107"/>
      <c r="C52" s="107"/>
      <c r="D52" s="107"/>
      <c r="E52" s="107"/>
      <c r="F52" s="78">
        <f>SUM(F53:F56)</f>
        <v>420</v>
      </c>
      <c r="G52" s="34"/>
      <c r="H52" s="8"/>
    </row>
    <row r="53" spans="1:8" x14ac:dyDescent="0.35">
      <c r="A53" s="113" t="s">
        <v>77</v>
      </c>
      <c r="B53" s="115"/>
      <c r="C53" s="39" t="s">
        <v>78</v>
      </c>
      <c r="D53" s="43">
        <v>3</v>
      </c>
      <c r="E53" s="41">
        <v>25</v>
      </c>
      <c r="F53" s="42">
        <f t="shared" ref="F53:F55" si="9">ROUND(D53*E53,0)</f>
        <v>75</v>
      </c>
      <c r="G53" s="34"/>
      <c r="H53" s="8"/>
    </row>
    <row r="54" spans="1:8" x14ac:dyDescent="0.35">
      <c r="A54" s="109" t="s">
        <v>79</v>
      </c>
      <c r="B54" s="110"/>
      <c r="C54" s="39" t="s">
        <v>54</v>
      </c>
      <c r="D54" s="43">
        <v>5</v>
      </c>
      <c r="E54" s="41">
        <v>19</v>
      </c>
      <c r="F54" s="42">
        <f t="shared" si="9"/>
        <v>95</v>
      </c>
      <c r="G54" s="34"/>
      <c r="H54" s="8"/>
    </row>
    <row r="55" spans="1:8" x14ac:dyDescent="0.35">
      <c r="A55" s="113" t="s">
        <v>80</v>
      </c>
      <c r="B55" s="115"/>
      <c r="C55" s="39" t="s">
        <v>61</v>
      </c>
      <c r="D55" s="40">
        <v>1</v>
      </c>
      <c r="E55" s="44">
        <v>50</v>
      </c>
      <c r="F55" s="42">
        <f t="shared" si="9"/>
        <v>50</v>
      </c>
      <c r="G55" s="34"/>
      <c r="H55" s="8"/>
    </row>
    <row r="56" spans="1:8" x14ac:dyDescent="0.35">
      <c r="A56" s="113" t="s">
        <v>81</v>
      </c>
      <c r="B56" s="115"/>
      <c r="C56" s="39" t="s">
        <v>54</v>
      </c>
      <c r="D56" s="40">
        <v>5</v>
      </c>
      <c r="E56" s="44">
        <v>40</v>
      </c>
      <c r="F56" s="42">
        <f t="shared" ref="F56" si="10">ROUND(D56*E56,0)</f>
        <v>200</v>
      </c>
      <c r="G56" s="34"/>
      <c r="H56" s="8"/>
    </row>
    <row r="57" spans="1:8" ht="13.65" customHeight="1" x14ac:dyDescent="0.35">
      <c r="A57" s="106" t="s">
        <v>82</v>
      </c>
      <c r="B57" s="107"/>
      <c r="C57" s="107"/>
      <c r="D57" s="107"/>
      <c r="E57" s="107"/>
      <c r="F57" s="78">
        <f>SUM(F58:F68)</f>
        <v>5024</v>
      </c>
      <c r="G57" s="34" t="s">
        <v>83</v>
      </c>
      <c r="H57" s="8"/>
    </row>
    <row r="58" spans="1:8" x14ac:dyDescent="0.35">
      <c r="A58" s="111" t="s">
        <v>84</v>
      </c>
      <c r="B58" s="112"/>
      <c r="C58" s="39" t="s">
        <v>29</v>
      </c>
      <c r="D58" s="40">
        <v>1</v>
      </c>
      <c r="E58" s="41">
        <v>200</v>
      </c>
      <c r="F58" s="42">
        <f t="shared" ref="F58:F67" si="11">ROUND(D58*E58,0)</f>
        <v>200</v>
      </c>
      <c r="G58" s="34"/>
      <c r="H58" s="14"/>
    </row>
    <row r="59" spans="1:8" x14ac:dyDescent="0.35">
      <c r="A59" s="113" t="s">
        <v>85</v>
      </c>
      <c r="B59" s="114"/>
      <c r="C59" s="39" t="s">
        <v>54</v>
      </c>
      <c r="D59" s="40">
        <v>77</v>
      </c>
      <c r="E59" s="41">
        <v>7</v>
      </c>
      <c r="F59" s="42">
        <f t="shared" si="11"/>
        <v>539</v>
      </c>
      <c r="G59" s="76"/>
      <c r="H59" s="8"/>
    </row>
    <row r="60" spans="1:8" x14ac:dyDescent="0.35">
      <c r="A60" s="111" t="s">
        <v>86</v>
      </c>
      <c r="B60" s="112"/>
      <c r="C60" s="39" t="s">
        <v>54</v>
      </c>
      <c r="D60" s="40">
        <v>30</v>
      </c>
      <c r="E60" s="41">
        <v>20</v>
      </c>
      <c r="F60" s="42">
        <f t="shared" si="11"/>
        <v>600</v>
      </c>
      <c r="G60" s="34"/>
      <c r="H60" s="8"/>
    </row>
    <row r="61" spans="1:8" x14ac:dyDescent="0.35">
      <c r="A61" s="111" t="s">
        <v>87</v>
      </c>
      <c r="B61" s="112"/>
      <c r="C61" s="39" t="s">
        <v>56</v>
      </c>
      <c r="D61" s="43">
        <v>15</v>
      </c>
      <c r="E61" s="41">
        <v>40</v>
      </c>
      <c r="F61" s="42">
        <f t="shared" si="11"/>
        <v>600</v>
      </c>
      <c r="G61" s="34" t="s">
        <v>88</v>
      </c>
      <c r="H61" s="8"/>
    </row>
    <row r="62" spans="1:8" x14ac:dyDescent="0.35">
      <c r="A62" s="111" t="s">
        <v>89</v>
      </c>
      <c r="B62" s="112"/>
      <c r="C62" s="39" t="s">
        <v>54</v>
      </c>
      <c r="D62" s="43">
        <v>30</v>
      </c>
      <c r="E62" s="41">
        <v>38</v>
      </c>
      <c r="F62" s="42">
        <f>ROUND(D62*E62,0)</f>
        <v>1140</v>
      </c>
      <c r="G62" s="34"/>
      <c r="H62" s="8"/>
    </row>
    <row r="63" spans="1:8" x14ac:dyDescent="0.35">
      <c r="A63" s="111" t="s">
        <v>90</v>
      </c>
      <c r="B63" s="112"/>
      <c r="C63" s="39" t="s">
        <v>54</v>
      </c>
      <c r="D63" s="40">
        <v>40</v>
      </c>
      <c r="E63" s="41">
        <v>7</v>
      </c>
      <c r="F63" s="42">
        <f>ROUND(D63*E63,0)</f>
        <v>280</v>
      </c>
      <c r="G63" s="34"/>
      <c r="H63" s="8"/>
    </row>
    <row r="64" spans="1:8" x14ac:dyDescent="0.35">
      <c r="A64" s="111" t="s">
        <v>91</v>
      </c>
      <c r="B64" s="112"/>
      <c r="C64" s="39" t="s">
        <v>74</v>
      </c>
      <c r="D64" s="40">
        <v>1</v>
      </c>
      <c r="E64" s="44">
        <v>30</v>
      </c>
      <c r="F64" s="42">
        <f t="shared" si="11"/>
        <v>30</v>
      </c>
      <c r="G64" s="34"/>
      <c r="H64" s="8"/>
    </row>
    <row r="65" spans="1:9" x14ac:dyDescent="0.35">
      <c r="A65" s="111" t="s">
        <v>92</v>
      </c>
      <c r="B65" s="112"/>
      <c r="C65" s="39" t="s">
        <v>29</v>
      </c>
      <c r="D65" s="40">
        <v>1</v>
      </c>
      <c r="E65" s="44">
        <v>35</v>
      </c>
      <c r="F65" s="42">
        <f t="shared" si="11"/>
        <v>35</v>
      </c>
      <c r="G65" s="34"/>
      <c r="H65" s="8"/>
    </row>
    <row r="66" spans="1:9" x14ac:dyDescent="0.35">
      <c r="A66" s="111" t="s">
        <v>93</v>
      </c>
      <c r="B66" s="112"/>
      <c r="C66" s="39" t="s">
        <v>61</v>
      </c>
      <c r="D66" s="40">
        <v>1</v>
      </c>
      <c r="E66" s="44">
        <v>100</v>
      </c>
      <c r="F66" s="42">
        <f t="shared" si="11"/>
        <v>100</v>
      </c>
      <c r="G66" s="34"/>
      <c r="H66" s="8"/>
    </row>
    <row r="67" spans="1:9" x14ac:dyDescent="0.35">
      <c r="A67" s="113" t="s">
        <v>94</v>
      </c>
      <c r="B67" s="115"/>
      <c r="C67" s="39" t="s">
        <v>37</v>
      </c>
      <c r="D67" s="40">
        <v>1000</v>
      </c>
      <c r="E67" s="44">
        <v>1</v>
      </c>
      <c r="F67" s="42">
        <f t="shared" si="11"/>
        <v>1000</v>
      </c>
      <c r="G67" s="34"/>
      <c r="H67" s="14"/>
    </row>
    <row r="68" spans="1:9" x14ac:dyDescent="0.35">
      <c r="A68" s="113" t="s">
        <v>95</v>
      </c>
      <c r="B68" s="115"/>
      <c r="C68" s="39" t="s">
        <v>96</v>
      </c>
      <c r="D68" s="40">
        <v>1</v>
      </c>
      <c r="E68" s="44">
        <v>500</v>
      </c>
      <c r="F68" s="42">
        <f t="shared" ref="F68" si="12">ROUND(D68*E68,0)</f>
        <v>500</v>
      </c>
      <c r="G68" s="68"/>
      <c r="H68" s="14"/>
    </row>
    <row r="69" spans="1:9" ht="13.5" x14ac:dyDescent="0.35">
      <c r="A69" s="122" t="s">
        <v>97</v>
      </c>
      <c r="B69" s="123"/>
      <c r="C69" s="123"/>
      <c r="D69" s="123"/>
      <c r="E69" s="123"/>
      <c r="F69" s="79">
        <f>SUM(F70:F70)</f>
        <v>450</v>
      </c>
      <c r="G69" s="34"/>
      <c r="H69" s="8"/>
    </row>
    <row r="70" spans="1:9" ht="13.5" thickBot="1" x14ac:dyDescent="0.4">
      <c r="A70" s="111" t="s">
        <v>98</v>
      </c>
      <c r="B70" s="112"/>
      <c r="C70" s="39" t="s">
        <v>99</v>
      </c>
      <c r="D70" s="40">
        <v>3</v>
      </c>
      <c r="E70" s="44">
        <v>150</v>
      </c>
      <c r="F70" s="42">
        <f t="shared" ref="F70" si="13">ROUND(D70*E70,0)</f>
        <v>450</v>
      </c>
      <c r="G70" s="34"/>
      <c r="H70" s="8"/>
    </row>
    <row r="71" spans="1:9" ht="13.5" thickBot="1" x14ac:dyDescent="0.4">
      <c r="A71" s="119" t="s">
        <v>100</v>
      </c>
      <c r="B71" s="120"/>
      <c r="C71" s="120"/>
      <c r="D71" s="120"/>
      <c r="E71" s="121"/>
      <c r="F71" s="45">
        <f>F28+F31+F41+F52+F57+F69</f>
        <v>7799</v>
      </c>
      <c r="G71" s="34"/>
      <c r="H71" s="8"/>
      <c r="I71" s="8"/>
    </row>
    <row r="72" spans="1:9" s="7" customFormat="1" x14ac:dyDescent="0.35">
      <c r="A72" s="124" t="s">
        <v>101</v>
      </c>
      <c r="B72" s="125"/>
      <c r="C72" s="125"/>
      <c r="D72" s="125"/>
      <c r="E72" s="125"/>
      <c r="F72" s="126"/>
      <c r="G72" s="34"/>
    </row>
    <row r="73" spans="1:9" s="7" customFormat="1" ht="13.5" x14ac:dyDescent="0.35">
      <c r="A73" s="127" t="s">
        <v>102</v>
      </c>
      <c r="B73" s="128"/>
      <c r="C73" s="128"/>
      <c r="D73" s="128"/>
      <c r="E73" s="128"/>
      <c r="F73" s="129"/>
      <c r="G73" s="34"/>
    </row>
    <row r="74" spans="1:9" s="7" customFormat="1" x14ac:dyDescent="0.35">
      <c r="A74" s="130" t="s">
        <v>103</v>
      </c>
      <c r="B74" s="131"/>
      <c r="C74" s="46" t="s">
        <v>18</v>
      </c>
      <c r="D74" s="43">
        <v>8</v>
      </c>
      <c r="E74" s="47">
        <v>100</v>
      </c>
      <c r="F74" s="48">
        <f t="shared" ref="F74:F76" si="14">ROUND(D74*E74,0)</f>
        <v>800</v>
      </c>
      <c r="G74" s="34"/>
      <c r="H74" s="8"/>
    </row>
    <row r="75" spans="1:9" s="7" customFormat="1" x14ac:dyDescent="0.35">
      <c r="A75" s="134" t="s">
        <v>104</v>
      </c>
      <c r="B75" s="135"/>
      <c r="C75" s="46" t="s">
        <v>105</v>
      </c>
      <c r="D75" s="43">
        <v>4</v>
      </c>
      <c r="E75" s="49">
        <v>50</v>
      </c>
      <c r="F75" s="50">
        <f>E75*D75</f>
        <v>200</v>
      </c>
      <c r="G75" s="34"/>
      <c r="H75" s="15"/>
    </row>
    <row r="76" spans="1:9" ht="13.5" thickBot="1" x14ac:dyDescent="0.4">
      <c r="A76" s="132" t="s">
        <v>106</v>
      </c>
      <c r="B76" s="133"/>
      <c r="C76" s="51" t="s">
        <v>18</v>
      </c>
      <c r="D76" s="52">
        <v>8</v>
      </c>
      <c r="E76" s="49">
        <v>20</v>
      </c>
      <c r="F76" s="50">
        <f t="shared" si="14"/>
        <v>160</v>
      </c>
      <c r="G76" s="34"/>
      <c r="H76" s="8"/>
    </row>
    <row r="77" spans="1:9" ht="13.5" thickBot="1" x14ac:dyDescent="0.4">
      <c r="A77" s="119" t="s">
        <v>107</v>
      </c>
      <c r="B77" s="120"/>
      <c r="C77" s="120"/>
      <c r="D77" s="120"/>
      <c r="E77" s="121"/>
      <c r="F77" s="45">
        <f>SUM(F74:F76)</f>
        <v>1160</v>
      </c>
      <c r="G77" s="53"/>
    </row>
    <row r="78" spans="1:9" ht="14" thickBot="1" x14ac:dyDescent="0.4">
      <c r="A78" s="54" t="s">
        <v>108</v>
      </c>
      <c r="B78" s="55"/>
      <c r="C78" s="56"/>
      <c r="D78" s="57"/>
      <c r="E78" s="58"/>
      <c r="F78" s="59">
        <f>F77+F71+F26+F20+F17</f>
        <v>20000</v>
      </c>
      <c r="G78" s="53"/>
      <c r="H78" s="8"/>
    </row>
  </sheetData>
  <mergeCells count="75">
    <mergeCell ref="A13:B13"/>
    <mergeCell ref="A15:B15"/>
    <mergeCell ref="A14:B14"/>
    <mergeCell ref="A23:B23"/>
    <mergeCell ref="A22:B22"/>
    <mergeCell ref="A16:B16"/>
    <mergeCell ref="A20:E20"/>
    <mergeCell ref="A17:E17"/>
    <mergeCell ref="A18:F18"/>
    <mergeCell ref="A19:B19"/>
    <mergeCell ref="A21:F21"/>
    <mergeCell ref="A8:F8"/>
    <mergeCell ref="A9:F9"/>
    <mergeCell ref="A10:B10"/>
    <mergeCell ref="A11:B11"/>
    <mergeCell ref="A12:B12"/>
    <mergeCell ref="A3:G3"/>
    <mergeCell ref="A5:C5"/>
    <mergeCell ref="D5:F5"/>
    <mergeCell ref="A6:C6"/>
    <mergeCell ref="D6:F6"/>
    <mergeCell ref="A40:B40"/>
    <mergeCell ref="A38:B38"/>
    <mergeCell ref="A41:E41"/>
    <mergeCell ref="A32:B32"/>
    <mergeCell ref="A33:B33"/>
    <mergeCell ref="A77:E77"/>
    <mergeCell ref="A72:F72"/>
    <mergeCell ref="A73:F73"/>
    <mergeCell ref="A74:B74"/>
    <mergeCell ref="A76:B76"/>
    <mergeCell ref="A75:B75"/>
    <mergeCell ref="A67:B67"/>
    <mergeCell ref="A70:B70"/>
    <mergeCell ref="A71:E71"/>
    <mergeCell ref="A61:B61"/>
    <mergeCell ref="A69:E69"/>
    <mergeCell ref="A65:B65"/>
    <mergeCell ref="A63:B63"/>
    <mergeCell ref="A62:B62"/>
    <mergeCell ref="A64:B64"/>
    <mergeCell ref="A68:B68"/>
    <mergeCell ref="A66:B66"/>
    <mergeCell ref="A43:B43"/>
    <mergeCell ref="A34:B34"/>
    <mergeCell ref="A37:B37"/>
    <mergeCell ref="A35:B35"/>
    <mergeCell ref="A60:B60"/>
    <mergeCell ref="A51:B51"/>
    <mergeCell ref="A59:B59"/>
    <mergeCell ref="A57:E57"/>
    <mergeCell ref="A58:B58"/>
    <mergeCell ref="A53:B53"/>
    <mergeCell ref="A54:B54"/>
    <mergeCell ref="A55:B55"/>
    <mergeCell ref="A56:B56"/>
    <mergeCell ref="A36:B36"/>
    <mergeCell ref="A42:B42"/>
    <mergeCell ref="A39:B39"/>
    <mergeCell ref="A52:E52"/>
    <mergeCell ref="A50:B50"/>
    <mergeCell ref="A48:B48"/>
    <mergeCell ref="A49:B49"/>
    <mergeCell ref="A44:B44"/>
    <mergeCell ref="A47:B47"/>
    <mergeCell ref="A45:B45"/>
    <mergeCell ref="A46:B46"/>
    <mergeCell ref="A24:B24"/>
    <mergeCell ref="A26:E26"/>
    <mergeCell ref="A27:F27"/>
    <mergeCell ref="A25:B25"/>
    <mergeCell ref="A31:E31"/>
    <mergeCell ref="A28:E28"/>
    <mergeCell ref="A30:B30"/>
    <mergeCell ref="A29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>
      <selection activeCell="B29" sqref="B29"/>
    </sheetView>
  </sheetViews>
  <sheetFormatPr defaultRowHeight="14.5" x14ac:dyDescent="0.35"/>
  <cols>
    <col min="1" max="1" width="21.54296875" customWidth="1"/>
    <col min="2" max="2" width="43.36328125" customWidth="1"/>
  </cols>
  <sheetData>
    <row r="1" spans="1:2" ht="30" customHeight="1" thickBot="1" x14ac:dyDescent="0.4">
      <c r="A1" s="226" t="s">
        <v>167</v>
      </c>
      <c r="B1" s="239"/>
    </row>
    <row r="2" spans="1:2" ht="31" customHeight="1" thickBot="1" x14ac:dyDescent="0.4">
      <c r="A2" s="226" t="s">
        <v>168</v>
      </c>
      <c r="B2" s="239"/>
    </row>
    <row r="3" spans="1:2" ht="15" thickBot="1" x14ac:dyDescent="0.4">
      <c r="A3" s="227" t="s">
        <v>109</v>
      </c>
      <c r="B3" s="228"/>
    </row>
    <row r="4" spans="1:2" ht="15" thickBot="1" x14ac:dyDescent="0.4">
      <c r="A4" s="232" t="s">
        <v>169</v>
      </c>
      <c r="B4" s="234" t="s">
        <v>12</v>
      </c>
    </row>
    <row r="5" spans="1:2" x14ac:dyDescent="0.35">
      <c r="A5" s="231" t="s">
        <v>110</v>
      </c>
      <c r="B5" s="233">
        <f>'Detailed Budget'!F10</f>
        <v>0</v>
      </c>
    </row>
    <row r="6" spans="1:2" x14ac:dyDescent="0.35">
      <c r="A6" s="229" t="s">
        <v>111</v>
      </c>
      <c r="B6" s="230">
        <f>'Detailed Budget'!F14</f>
        <v>0</v>
      </c>
    </row>
    <row r="7" spans="1:2" x14ac:dyDescent="0.35">
      <c r="A7" s="229" t="s">
        <v>112</v>
      </c>
      <c r="B7" s="230">
        <f>'Detailed Budget'!F20</f>
        <v>0</v>
      </c>
    </row>
    <row r="8" spans="1:2" x14ac:dyDescent="0.35">
      <c r="A8" s="229" t="s">
        <v>113</v>
      </c>
      <c r="B8" s="230">
        <f>'Detailed Budget'!F34</f>
        <v>0</v>
      </c>
    </row>
    <row r="9" spans="1:2" x14ac:dyDescent="0.35">
      <c r="A9" s="229" t="s">
        <v>114</v>
      </c>
      <c r="B9" s="230">
        <f>'Detailed Budget'!F40</f>
        <v>0</v>
      </c>
    </row>
    <row r="10" spans="1:2" ht="15" thickBot="1" x14ac:dyDescent="0.4">
      <c r="A10" s="235" t="s">
        <v>115</v>
      </c>
      <c r="B10" s="236">
        <f>'Detailed Budget'!F46</f>
        <v>0</v>
      </c>
    </row>
    <row r="11" spans="1:2" ht="15" thickBot="1" x14ac:dyDescent="0.4">
      <c r="A11" s="241" t="s">
        <v>116</v>
      </c>
      <c r="B11" s="240">
        <f>'Detailed Budget'!F47</f>
        <v>0</v>
      </c>
    </row>
    <row r="12" spans="1:2" ht="15" thickBot="1" x14ac:dyDescent="0.4">
      <c r="A12" s="237" t="s">
        <v>108</v>
      </c>
      <c r="B12" s="238">
        <f>SUM(B5:B9)</f>
        <v>0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48"/>
  <sheetViews>
    <sheetView topLeftCell="A3" zoomScale="90" zoomScaleNormal="90" workbookViewId="0">
      <selection activeCell="F10" sqref="F10"/>
    </sheetView>
  </sheetViews>
  <sheetFormatPr defaultColWidth="12.36328125" defaultRowHeight="14.5" x14ac:dyDescent="0.35"/>
  <cols>
    <col min="1" max="1" width="12.36328125" style="87"/>
    <col min="2" max="2" width="76.08984375" style="87" customWidth="1"/>
    <col min="3" max="3" width="17.90625" style="94" bestFit="1" customWidth="1"/>
    <col min="4" max="4" width="11.08984375" style="95" customWidth="1"/>
    <col min="5" max="5" width="12" style="95" customWidth="1"/>
    <col min="6" max="6" width="19" style="91" bestFit="1" customWidth="1"/>
    <col min="7" max="7" width="104.36328125" style="87" customWidth="1"/>
    <col min="8" max="16384" width="12.36328125" style="87"/>
  </cols>
  <sheetData>
    <row r="1" spans="1:7" ht="22.65" customHeight="1" x14ac:dyDescent="0.3">
      <c r="A1" s="222" t="s">
        <v>117</v>
      </c>
      <c r="B1" s="223"/>
      <c r="C1" s="223"/>
      <c r="D1" s="223"/>
      <c r="E1" s="223"/>
      <c r="F1" s="223"/>
      <c r="G1" s="224"/>
    </row>
    <row r="2" spans="1:7" s="88" customFormat="1" ht="50.5" customHeight="1" x14ac:dyDescent="0.35">
      <c r="A2" s="225" t="s">
        <v>154</v>
      </c>
      <c r="B2" s="160"/>
      <c r="C2" s="160"/>
      <c r="D2" s="160"/>
      <c r="E2" s="217" t="s">
        <v>166</v>
      </c>
      <c r="F2" s="218"/>
      <c r="G2" s="219"/>
    </row>
    <row r="3" spans="1:7" s="88" customFormat="1" ht="29.4" customHeight="1" x14ac:dyDescent="0.35">
      <c r="A3" s="220" t="s">
        <v>155</v>
      </c>
      <c r="B3" s="220"/>
      <c r="C3" s="220"/>
      <c r="D3" s="220"/>
      <c r="E3" s="220"/>
      <c r="F3" s="220"/>
      <c r="G3" s="221"/>
    </row>
    <row r="4" spans="1:7" x14ac:dyDescent="0.3">
      <c r="A4" s="161" t="s">
        <v>7</v>
      </c>
      <c r="B4" s="161"/>
      <c r="C4" s="162" t="s">
        <v>156</v>
      </c>
      <c r="D4" s="163" t="s">
        <v>9</v>
      </c>
      <c r="E4" s="164" t="s">
        <v>10</v>
      </c>
      <c r="F4" s="165" t="s">
        <v>12</v>
      </c>
      <c r="G4" s="164" t="s">
        <v>13</v>
      </c>
    </row>
    <row r="5" spans="1:7" ht="17.149999999999999" customHeight="1" x14ac:dyDescent="0.3">
      <c r="A5" s="166" t="s">
        <v>118</v>
      </c>
      <c r="B5" s="166"/>
      <c r="C5" s="166"/>
      <c r="D5" s="166"/>
      <c r="E5" s="166"/>
      <c r="F5" s="167"/>
      <c r="G5" s="167"/>
    </row>
    <row r="6" spans="1:7" ht="18" customHeight="1" x14ac:dyDescent="0.35">
      <c r="A6" s="168" t="s">
        <v>16</v>
      </c>
      <c r="B6" s="168"/>
      <c r="C6" s="168"/>
      <c r="D6" s="168"/>
      <c r="E6" s="168"/>
      <c r="F6" s="168"/>
      <c r="G6" s="169"/>
    </row>
    <row r="7" spans="1:7" ht="24" customHeight="1" x14ac:dyDescent="0.35">
      <c r="A7" s="170" t="s">
        <v>119</v>
      </c>
      <c r="B7" s="170"/>
      <c r="C7" s="171">
        <v>0</v>
      </c>
      <c r="D7" s="172" t="s">
        <v>18</v>
      </c>
      <c r="E7" s="173"/>
      <c r="F7" s="174">
        <f>C7*E7</f>
        <v>0</v>
      </c>
      <c r="G7" s="175" t="s">
        <v>120</v>
      </c>
    </row>
    <row r="8" spans="1:7" x14ac:dyDescent="0.35">
      <c r="A8" s="170" t="s">
        <v>121</v>
      </c>
      <c r="B8" s="170"/>
      <c r="C8" s="171">
        <v>0</v>
      </c>
      <c r="D8" s="172" t="s">
        <v>18</v>
      </c>
      <c r="E8" s="173"/>
      <c r="F8" s="174">
        <f t="shared" ref="F8:F9" si="0">C8*E8</f>
        <v>0</v>
      </c>
      <c r="G8" s="176"/>
    </row>
    <row r="9" spans="1:7" s="88" customFormat="1" ht="18" customHeight="1" x14ac:dyDescent="0.35">
      <c r="A9" s="170" t="s">
        <v>121</v>
      </c>
      <c r="B9" s="170"/>
      <c r="C9" s="171">
        <v>0</v>
      </c>
      <c r="D9" s="172" t="s">
        <v>18</v>
      </c>
      <c r="E9" s="173"/>
      <c r="F9" s="174">
        <f t="shared" si="0"/>
        <v>0</v>
      </c>
      <c r="G9" s="176"/>
    </row>
    <row r="10" spans="1:7" x14ac:dyDescent="0.3">
      <c r="A10" s="177" t="s">
        <v>122</v>
      </c>
      <c r="B10" s="177"/>
      <c r="C10" s="177"/>
      <c r="D10" s="177"/>
      <c r="E10" s="178"/>
      <c r="F10" s="179">
        <f>SUM(F7:F9)</f>
        <v>0</v>
      </c>
      <c r="G10" s="178"/>
    </row>
    <row r="11" spans="1:7" x14ac:dyDescent="0.3">
      <c r="A11" s="166" t="s">
        <v>157</v>
      </c>
      <c r="B11" s="166"/>
      <c r="C11" s="166"/>
      <c r="D11" s="166"/>
      <c r="E11" s="166"/>
      <c r="F11" s="167"/>
      <c r="G11" s="167"/>
    </row>
    <row r="12" spans="1:7" ht="25" x14ac:dyDescent="0.35">
      <c r="A12" s="180" t="s">
        <v>123</v>
      </c>
      <c r="B12" s="180"/>
      <c r="C12" s="171">
        <v>0</v>
      </c>
      <c r="D12" s="172" t="s">
        <v>29</v>
      </c>
      <c r="E12" s="173">
        <v>0</v>
      </c>
      <c r="F12" s="181">
        <f t="shared" ref="F12:F13" si="1">C12*E12</f>
        <v>0</v>
      </c>
      <c r="G12" s="182" t="s">
        <v>124</v>
      </c>
    </row>
    <row r="13" spans="1:7" x14ac:dyDescent="0.35">
      <c r="A13" s="170" t="s">
        <v>125</v>
      </c>
      <c r="B13" s="170"/>
      <c r="C13" s="171">
        <v>0</v>
      </c>
      <c r="D13" s="172" t="s">
        <v>29</v>
      </c>
      <c r="E13" s="173">
        <v>0</v>
      </c>
      <c r="F13" s="181">
        <f t="shared" si="1"/>
        <v>0</v>
      </c>
      <c r="G13" s="182"/>
    </row>
    <row r="14" spans="1:7" x14ac:dyDescent="0.3">
      <c r="A14" s="177" t="s">
        <v>126</v>
      </c>
      <c r="B14" s="177"/>
      <c r="C14" s="177"/>
      <c r="D14" s="177"/>
      <c r="E14" s="178"/>
      <c r="F14" s="179">
        <f>SUM(F12:F13)</f>
        <v>0</v>
      </c>
      <c r="G14" s="178"/>
    </row>
    <row r="15" spans="1:7" x14ac:dyDescent="0.3">
      <c r="A15" s="166" t="s">
        <v>31</v>
      </c>
      <c r="B15" s="166"/>
      <c r="C15" s="166"/>
      <c r="D15" s="166"/>
      <c r="E15" s="166"/>
      <c r="F15" s="167"/>
      <c r="G15" s="167"/>
    </row>
    <row r="16" spans="1:7" x14ac:dyDescent="0.3">
      <c r="A16" s="183" t="s">
        <v>127</v>
      </c>
      <c r="B16" s="183"/>
      <c r="C16" s="183"/>
      <c r="D16" s="183"/>
      <c r="E16" s="183"/>
      <c r="F16" s="183"/>
      <c r="G16" s="184"/>
    </row>
    <row r="17" spans="1:8" x14ac:dyDescent="0.35">
      <c r="A17" s="185" t="s">
        <v>158</v>
      </c>
      <c r="B17" s="185"/>
      <c r="C17" s="171">
        <v>0</v>
      </c>
      <c r="D17" s="172" t="s">
        <v>128</v>
      </c>
      <c r="E17" s="173">
        <v>0</v>
      </c>
      <c r="F17" s="181">
        <f t="shared" ref="F17:F19" si="2">C17*E17</f>
        <v>0</v>
      </c>
      <c r="G17" s="182"/>
    </row>
    <row r="18" spans="1:8" x14ac:dyDescent="0.35">
      <c r="A18" s="186" t="s">
        <v>159</v>
      </c>
      <c r="B18" s="186"/>
      <c r="C18" s="171">
        <v>0</v>
      </c>
      <c r="D18" s="187" t="s">
        <v>34</v>
      </c>
      <c r="E18" s="188">
        <v>0</v>
      </c>
      <c r="F18" s="181">
        <f t="shared" si="2"/>
        <v>0</v>
      </c>
      <c r="G18" s="182"/>
    </row>
    <row r="19" spans="1:8" s="90" customFormat="1" x14ac:dyDescent="0.35">
      <c r="A19" s="189" t="s">
        <v>129</v>
      </c>
      <c r="B19" s="189"/>
      <c r="C19" s="171">
        <v>0</v>
      </c>
      <c r="D19" s="187" t="s">
        <v>29</v>
      </c>
      <c r="E19" s="188">
        <v>0</v>
      </c>
      <c r="F19" s="181">
        <f t="shared" si="2"/>
        <v>0</v>
      </c>
      <c r="G19" s="182"/>
    </row>
    <row r="20" spans="1:8" x14ac:dyDescent="0.3">
      <c r="A20" s="177" t="s">
        <v>130</v>
      </c>
      <c r="B20" s="177"/>
      <c r="C20" s="177"/>
      <c r="D20" s="177"/>
      <c r="E20" s="178"/>
      <c r="F20" s="179">
        <f>SUM(F17:F19)</f>
        <v>0</v>
      </c>
      <c r="G20" s="178"/>
    </row>
    <row r="21" spans="1:8" x14ac:dyDescent="0.3">
      <c r="A21" s="166" t="s">
        <v>164</v>
      </c>
      <c r="B21" s="166"/>
      <c r="C21" s="166"/>
      <c r="D21" s="166"/>
      <c r="E21" s="166"/>
      <c r="F21" s="167"/>
      <c r="G21" s="167"/>
    </row>
    <row r="22" spans="1:8" x14ac:dyDescent="0.3">
      <c r="A22" s="183" t="s">
        <v>160</v>
      </c>
      <c r="B22" s="183"/>
      <c r="C22" s="183"/>
      <c r="D22" s="183"/>
      <c r="E22" s="183"/>
      <c r="F22" s="183"/>
      <c r="G22" s="190"/>
    </row>
    <row r="23" spans="1:8" ht="24" customHeight="1" x14ac:dyDescent="0.35">
      <c r="A23" s="180" t="s">
        <v>131</v>
      </c>
      <c r="B23" s="180"/>
      <c r="C23" s="171">
        <v>0</v>
      </c>
      <c r="D23" s="191"/>
      <c r="E23" s="192">
        <v>0</v>
      </c>
      <c r="F23" s="193">
        <f>C23*E23</f>
        <v>0</v>
      </c>
      <c r="G23" s="182" t="s">
        <v>165</v>
      </c>
    </row>
    <row r="24" spans="1:8" x14ac:dyDescent="0.35">
      <c r="A24" s="180" t="s">
        <v>132</v>
      </c>
      <c r="B24" s="180"/>
      <c r="C24" s="171">
        <v>0</v>
      </c>
      <c r="D24" s="194"/>
      <c r="E24" s="173">
        <v>0</v>
      </c>
      <c r="F24" s="193">
        <f>C24*E24</f>
        <v>0</v>
      </c>
      <c r="G24" s="182"/>
      <c r="H24" s="91"/>
    </row>
    <row r="25" spans="1:8" x14ac:dyDescent="0.3">
      <c r="A25" s="183" t="s">
        <v>161</v>
      </c>
      <c r="B25" s="183"/>
      <c r="C25" s="183"/>
      <c r="D25" s="183"/>
      <c r="E25" s="183"/>
      <c r="F25" s="183"/>
      <c r="G25" s="190"/>
    </row>
    <row r="26" spans="1:8" x14ac:dyDescent="0.35">
      <c r="A26" s="180" t="s">
        <v>133</v>
      </c>
      <c r="B26" s="180"/>
      <c r="C26" s="171">
        <v>0</v>
      </c>
      <c r="D26" s="191"/>
      <c r="E26" s="192">
        <v>0</v>
      </c>
      <c r="F26" s="195">
        <f>C26*E26</f>
        <v>0</v>
      </c>
      <c r="G26" s="182"/>
    </row>
    <row r="27" spans="1:8" x14ac:dyDescent="0.35">
      <c r="A27" s="180" t="s">
        <v>134</v>
      </c>
      <c r="B27" s="180"/>
      <c r="C27" s="171">
        <v>0</v>
      </c>
      <c r="D27" s="191"/>
      <c r="E27" s="192">
        <v>0</v>
      </c>
      <c r="F27" s="195">
        <f>C27*E27</f>
        <v>0</v>
      </c>
      <c r="G27" s="182"/>
      <c r="H27" s="92"/>
    </row>
    <row r="28" spans="1:8" x14ac:dyDescent="0.3">
      <c r="A28" s="183" t="s">
        <v>162</v>
      </c>
      <c r="B28" s="183"/>
      <c r="C28" s="183"/>
      <c r="D28" s="183"/>
      <c r="E28" s="183"/>
      <c r="F28" s="183"/>
      <c r="G28" s="190"/>
    </row>
    <row r="29" spans="1:8" ht="13.65" customHeight="1" x14ac:dyDescent="0.35">
      <c r="A29" s="180" t="s">
        <v>135</v>
      </c>
      <c r="B29" s="180"/>
      <c r="C29" s="171">
        <v>0</v>
      </c>
      <c r="D29" s="191"/>
      <c r="E29" s="192">
        <v>0</v>
      </c>
      <c r="F29" s="195">
        <v>0</v>
      </c>
      <c r="G29" s="182" t="s">
        <v>136</v>
      </c>
    </row>
    <row r="30" spans="1:8" x14ac:dyDescent="0.35">
      <c r="A30" s="180" t="s">
        <v>137</v>
      </c>
      <c r="B30" s="180"/>
      <c r="C30" s="171">
        <v>0</v>
      </c>
      <c r="D30" s="191"/>
      <c r="E30" s="192">
        <v>0</v>
      </c>
      <c r="F30" s="195">
        <v>0</v>
      </c>
      <c r="G30" s="182"/>
    </row>
    <row r="31" spans="1:8" ht="12.65" customHeight="1" x14ac:dyDescent="0.3">
      <c r="A31" s="183" t="s">
        <v>163</v>
      </c>
      <c r="B31" s="183"/>
      <c r="C31" s="183"/>
      <c r="D31" s="183"/>
      <c r="E31" s="183"/>
      <c r="F31" s="183"/>
      <c r="G31" s="190"/>
    </row>
    <row r="32" spans="1:8" x14ac:dyDescent="0.35">
      <c r="A32" s="196" t="s">
        <v>138</v>
      </c>
      <c r="B32" s="196"/>
      <c r="C32" s="171">
        <v>0</v>
      </c>
      <c r="D32" s="191"/>
      <c r="E32" s="192">
        <v>0</v>
      </c>
      <c r="F32" s="195">
        <f>C32*E32</f>
        <v>0</v>
      </c>
      <c r="G32" s="182"/>
    </row>
    <row r="33" spans="1:10" x14ac:dyDescent="0.35">
      <c r="A33" s="196" t="s">
        <v>139</v>
      </c>
      <c r="B33" s="196"/>
      <c r="C33" s="171">
        <v>0</v>
      </c>
      <c r="D33" s="191"/>
      <c r="E33" s="192">
        <v>0</v>
      </c>
      <c r="F33" s="195">
        <f>C33*E33</f>
        <v>0</v>
      </c>
      <c r="G33" s="182"/>
    </row>
    <row r="34" spans="1:10" x14ac:dyDescent="0.3">
      <c r="A34" s="177" t="s">
        <v>100</v>
      </c>
      <c r="B34" s="177"/>
      <c r="C34" s="177"/>
      <c r="D34" s="177"/>
      <c r="E34" s="178"/>
      <c r="F34" s="179">
        <f>SUM(F23:F33)</f>
        <v>0</v>
      </c>
      <c r="G34" s="197"/>
    </row>
    <row r="35" spans="1:10" x14ac:dyDescent="0.3">
      <c r="A35" s="166" t="s">
        <v>140</v>
      </c>
      <c r="B35" s="166"/>
      <c r="C35" s="166"/>
      <c r="D35" s="166"/>
      <c r="E35" s="166"/>
      <c r="F35" s="167"/>
      <c r="G35" s="197"/>
    </row>
    <row r="36" spans="1:10" x14ac:dyDescent="0.35">
      <c r="A36" s="185" t="s">
        <v>141</v>
      </c>
      <c r="B36" s="185"/>
      <c r="C36" s="171">
        <v>0</v>
      </c>
      <c r="D36" s="194" t="s">
        <v>18</v>
      </c>
      <c r="E36" s="194">
        <v>0</v>
      </c>
      <c r="F36" s="181">
        <f>C36*E36</f>
        <v>0</v>
      </c>
      <c r="G36" s="182" t="s">
        <v>142</v>
      </c>
    </row>
    <row r="37" spans="1:10" x14ac:dyDescent="0.35">
      <c r="A37" s="185" t="s">
        <v>143</v>
      </c>
      <c r="B37" s="185"/>
      <c r="C37" s="171">
        <v>0</v>
      </c>
      <c r="D37" s="194" t="s">
        <v>18</v>
      </c>
      <c r="E37" s="194">
        <v>0</v>
      </c>
      <c r="F37" s="181">
        <f t="shared" ref="F37:F39" si="3">C37*E37</f>
        <v>0</v>
      </c>
      <c r="G37" s="182"/>
    </row>
    <row r="38" spans="1:10" x14ac:dyDescent="0.35">
      <c r="A38" s="185" t="s">
        <v>144</v>
      </c>
      <c r="B38" s="185"/>
      <c r="C38" s="171">
        <v>0</v>
      </c>
      <c r="D38" s="194" t="s">
        <v>18</v>
      </c>
      <c r="E38" s="194">
        <v>0</v>
      </c>
      <c r="F38" s="181">
        <f t="shared" si="3"/>
        <v>0</v>
      </c>
      <c r="G38" s="182"/>
    </row>
    <row r="39" spans="1:10" x14ac:dyDescent="0.35">
      <c r="A39" s="185" t="s">
        <v>145</v>
      </c>
      <c r="B39" s="185"/>
      <c r="C39" s="171">
        <v>0</v>
      </c>
      <c r="D39" s="194" t="s">
        <v>18</v>
      </c>
      <c r="E39" s="194">
        <v>0</v>
      </c>
      <c r="F39" s="181">
        <f t="shared" si="3"/>
        <v>0</v>
      </c>
      <c r="G39" s="182"/>
    </row>
    <row r="40" spans="1:10" x14ac:dyDescent="0.3">
      <c r="A40" s="177" t="s">
        <v>107</v>
      </c>
      <c r="B40" s="177"/>
      <c r="C40" s="177"/>
      <c r="D40" s="177"/>
      <c r="E40" s="178"/>
      <c r="F40" s="179">
        <f>SUM(F36:F39)</f>
        <v>0</v>
      </c>
      <c r="G40" s="198"/>
    </row>
    <row r="41" spans="1:10" ht="15.65" customHeight="1" x14ac:dyDescent="0.3">
      <c r="A41" s="166" t="s">
        <v>153</v>
      </c>
      <c r="B41" s="166"/>
      <c r="C41" s="166"/>
      <c r="D41" s="166"/>
      <c r="E41" s="166"/>
      <c r="F41" s="166"/>
      <c r="G41" s="166"/>
      <c r="H41" s="89"/>
      <c r="J41" s="93"/>
    </row>
    <row r="42" spans="1:10" x14ac:dyDescent="0.35">
      <c r="A42" s="199" t="s">
        <v>146</v>
      </c>
      <c r="B42" s="199"/>
      <c r="C42" s="171">
        <v>0</v>
      </c>
      <c r="D42" s="194" t="s">
        <v>18</v>
      </c>
      <c r="E42" s="173">
        <v>0</v>
      </c>
      <c r="F42" s="200">
        <f>C42*E42</f>
        <v>0</v>
      </c>
      <c r="G42" s="201" t="s">
        <v>147</v>
      </c>
      <c r="H42" s="89"/>
      <c r="J42" s="93"/>
    </row>
    <row r="43" spans="1:10" ht="15.75" customHeight="1" x14ac:dyDescent="0.35">
      <c r="A43" s="180" t="s">
        <v>148</v>
      </c>
      <c r="B43" s="180"/>
      <c r="C43" s="171">
        <v>0</v>
      </c>
      <c r="D43" s="191" t="s">
        <v>18</v>
      </c>
      <c r="E43" s="192">
        <v>0</v>
      </c>
      <c r="F43" s="200">
        <f>C43*E43</f>
        <v>0</v>
      </c>
      <c r="G43" s="202"/>
      <c r="H43" s="89"/>
      <c r="J43" s="93"/>
    </row>
    <row r="44" spans="1:10" ht="15.75" customHeight="1" x14ac:dyDescent="0.35">
      <c r="A44" s="180" t="s">
        <v>149</v>
      </c>
      <c r="B44" s="180"/>
      <c r="C44" s="203"/>
      <c r="D44" s="191"/>
      <c r="E44" s="192"/>
      <c r="F44" s="200">
        <f>C44*E44</f>
        <v>0</v>
      </c>
      <c r="G44" s="202"/>
      <c r="H44" s="89"/>
      <c r="J44" s="93"/>
    </row>
    <row r="45" spans="1:10" ht="15.75" customHeight="1" x14ac:dyDescent="0.35">
      <c r="A45" s="180" t="s">
        <v>150</v>
      </c>
      <c r="B45" s="180"/>
      <c r="C45" s="203"/>
      <c r="D45" s="191"/>
      <c r="E45" s="192"/>
      <c r="F45" s="200">
        <f t="shared" ref="F45" si="4">C45*E45</f>
        <v>0</v>
      </c>
      <c r="G45" s="202"/>
      <c r="H45" s="89"/>
      <c r="J45" s="93"/>
    </row>
    <row r="46" spans="1:10" ht="21.15" customHeight="1" x14ac:dyDescent="0.3">
      <c r="A46" s="177" t="s">
        <v>151</v>
      </c>
      <c r="B46" s="177"/>
      <c r="C46" s="177"/>
      <c r="D46" s="177"/>
      <c r="E46" s="178"/>
      <c r="F46" s="179">
        <f>SUM(F42:F45)</f>
        <v>0</v>
      </c>
      <c r="G46" s="204"/>
      <c r="H46" s="89"/>
      <c r="J46" s="93"/>
    </row>
    <row r="47" spans="1:10" ht="17.149999999999999" customHeight="1" x14ac:dyDescent="0.35">
      <c r="A47" s="205" t="s">
        <v>152</v>
      </c>
      <c r="B47" s="205"/>
      <c r="C47" s="206"/>
      <c r="D47" s="207"/>
      <c r="E47" s="208"/>
      <c r="F47" s="209">
        <f>F10+F14+F20+F34+F40+F46</f>
        <v>0</v>
      </c>
      <c r="G47" s="210"/>
      <c r="H47" s="89"/>
      <c r="J47" s="93"/>
    </row>
    <row r="48" spans="1:10" x14ac:dyDescent="0.3">
      <c r="A48" s="211" t="s">
        <v>108</v>
      </c>
      <c r="B48" s="211"/>
      <c r="C48" s="212"/>
      <c r="D48" s="213"/>
      <c r="E48" s="214"/>
      <c r="F48" s="215">
        <f>F10+F14+F20+F34+F40+F46</f>
        <v>0</v>
      </c>
      <c r="G48" s="216"/>
    </row>
  </sheetData>
  <mergeCells count="50">
    <mergeCell ref="A3:G3"/>
    <mergeCell ref="A1:G1"/>
    <mergeCell ref="A2:D2"/>
    <mergeCell ref="E2:G2"/>
    <mergeCell ref="A39:B39"/>
    <mergeCell ref="A32:B32"/>
    <mergeCell ref="A33:B33"/>
    <mergeCell ref="A23:B23"/>
    <mergeCell ref="A13:B13"/>
    <mergeCell ref="A36:B36"/>
    <mergeCell ref="A4:B4"/>
    <mergeCell ref="A5:E5"/>
    <mergeCell ref="A11:E11"/>
    <mergeCell ref="A38:B38"/>
    <mergeCell ref="A15:E15"/>
    <mergeCell ref="A21:E21"/>
    <mergeCell ref="A6:F6"/>
    <mergeCell ref="A7:B7"/>
    <mergeCell ref="A8:B8"/>
    <mergeCell ref="A9:B9"/>
    <mergeCell ref="A12:B12"/>
    <mergeCell ref="A17:B17"/>
    <mergeCell ref="A18:B18"/>
    <mergeCell ref="A19:B19"/>
    <mergeCell ref="A10:D10"/>
    <mergeCell ref="A14:D14"/>
    <mergeCell ref="A16:F16"/>
    <mergeCell ref="A20:D20"/>
    <mergeCell ref="A22:F22"/>
    <mergeCell ref="A25:F25"/>
    <mergeCell ref="A28:F28"/>
    <mergeCell ref="A31:F31"/>
    <mergeCell ref="A29:B29"/>
    <mergeCell ref="A30:B30"/>
    <mergeCell ref="A24:B24"/>
    <mergeCell ref="A26:B26"/>
    <mergeCell ref="A27:B27"/>
    <mergeCell ref="A48:B48"/>
    <mergeCell ref="A40:D40"/>
    <mergeCell ref="A35:E35"/>
    <mergeCell ref="A34:D34"/>
    <mergeCell ref="F41:G41"/>
    <mergeCell ref="A47:B47"/>
    <mergeCell ref="A44:B44"/>
    <mergeCell ref="A43:B43"/>
    <mergeCell ref="A42:B42"/>
    <mergeCell ref="A41:E41"/>
    <mergeCell ref="A45:B45"/>
    <mergeCell ref="A46:D46"/>
    <mergeCell ref="A37:B37"/>
  </mergeCells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5CEFC40961C46A6BD24C975D2A236" ma:contentTypeVersion="13" ma:contentTypeDescription="Create a new document." ma:contentTypeScope="" ma:versionID="5ab23f548ba916cda9d3cf174fee2d9f">
  <xsd:schema xmlns:xsd="http://www.w3.org/2001/XMLSchema" xmlns:xs="http://www.w3.org/2001/XMLSchema" xmlns:p="http://schemas.microsoft.com/office/2006/metadata/properties" xmlns:ns2="95bcf4b3-36e5-403c-bc6b-a91b3ce7de50" xmlns:ns3="ef7cace1-59c4-42af-ba0b-1cb9f1403673" targetNamespace="http://schemas.microsoft.com/office/2006/metadata/properties" ma:root="true" ma:fieldsID="f716579fff8c26db393a2d29e9202f3a" ns2:_="" ns3:_="">
    <xsd:import namespace="95bcf4b3-36e5-403c-bc6b-a91b3ce7de50"/>
    <xsd:import namespace="ef7cace1-59c4-42af-ba0b-1cb9f14036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cace1-59c4-42af-ba0b-1cb9f1403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YJYKMAJHVPJ6-1328935682-1717</_dlc_DocId>
    <_dlc_DocIdUrl xmlns="95bcf4b3-36e5-403c-bc6b-a91b3ce7de50">
      <Url>https://ifes365.sharepoint.com/sites/proj/Montenegro/_layouts/15/DocIdRedir.aspx?ID=YJYKMAJHVPJ6-1328935682-1717</Url>
      <Description>YJYKMAJHVPJ6-1328935682-1717</Description>
    </_dlc_DocIdUrl>
    <lcf76f155ced4ddcb4097134ff3c332f xmlns="ef7cace1-59c4-42af-ba0b-1cb9f14036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54F0C3-9C70-4660-B62D-DFDFDE4ACB64}"/>
</file>

<file path=customXml/itemProps2.xml><?xml version="1.0" encoding="utf-8"?>
<ds:datastoreItem xmlns:ds="http://schemas.openxmlformats.org/officeDocument/2006/customXml" ds:itemID="{7A6D1D97-F42E-48ED-8610-B52D4B0B1DB7}">
  <ds:schemaRefs>
    <ds:schemaRef ds:uri="http://schemas.microsoft.com/office/2006/metadata/properties"/>
    <ds:schemaRef ds:uri="http://schemas.microsoft.com/office/infopath/2007/PartnerControls"/>
    <ds:schemaRef ds:uri="95bcf4b3-36e5-403c-bc6b-a91b3ce7de50"/>
    <ds:schemaRef ds:uri="http://schemas.microsoft.com/sharepoint/v3"/>
    <ds:schemaRef ds:uri="4bcc8f1c-1d90-4e48-9c98-f196f1e9239e"/>
    <ds:schemaRef ds:uri="32c3462a-24f4-4f79-a062-aebfc34cce58"/>
    <ds:schemaRef ds:uri="5ee06ea4-f92c-470a-a3e6-8a23c863eddf"/>
  </ds:schemaRefs>
</ds:datastoreItem>
</file>

<file path=customXml/itemProps3.xml><?xml version="1.0" encoding="utf-8"?>
<ds:datastoreItem xmlns:ds="http://schemas.openxmlformats.org/officeDocument/2006/customXml" ds:itemID="{FCDE7573-B626-492C-8B77-E18CB19BF1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EA277F-F1E2-49B1-AC6C-198EBD87490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Attachmend 3-Budget </vt:lpstr>
      <vt:lpstr>Summary Budget</vt:lpstr>
      <vt:lpstr>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Andrew Rogan</cp:lastModifiedBy>
  <cp:revision/>
  <dcterms:created xsi:type="dcterms:W3CDTF">2017-09-26T11:35:20Z</dcterms:created>
  <dcterms:modified xsi:type="dcterms:W3CDTF">2023-12-19T20:15:51Z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0x010100EF15CEFC40961C46A6BD24C975D2A236</vt:lpwstr>
  </property>
  <property fmtid="{D5CDD505-2E9C-101B-9397-08002B2CF9AE}" pid="3" name="_dlc_DocIdItemGuid">
    <vt:lpwstr>52165ced-4fd2-42ac-a907-12fb02bddc47</vt:lpwstr>
  </property>
  <property fmtid="{D5CDD505-2E9C-101B-9397-08002B2CF9AE}" pid="4" name="Document">
    <vt:lpwstr/>
  </property>
  <property fmtid="{D5CDD505-2E9C-101B-9397-08002B2CF9AE}" pid="5" name="MediaServiceImageTags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