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cvega\Downloads\"/>
    </mc:Choice>
  </mc:AlternateContent>
  <xr:revisionPtr revIDLastSave="0" documentId="13_ncr:1_{5F6E9424-91EA-401A-B65C-73D0B9130A8F}" xr6:coauthVersionLast="47" xr6:coauthVersionMax="47" xr10:uidLastSave="{00000000-0000-0000-0000-000000000000}"/>
  <bookViews>
    <workbookView xWindow="-108" yWindow="-108" windowWidth="23256" windowHeight="12576" firstSheet="1" activeTab="2" xr2:uid="{00000000-000D-0000-FFFF-FFFF00000000}"/>
  </bookViews>
  <sheets>
    <sheet name="Attachmend 3-Budget " sheetId="3" state="hidden" r:id="rId1"/>
    <sheet name="Summary Budget" sheetId="5" r:id="rId2"/>
    <sheet name="Detailed Budget"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4" l="1"/>
  <c r="B6" i="5" s="1"/>
  <c r="B13" i="5"/>
  <c r="F56" i="4" l="1"/>
  <c r="F39" i="4"/>
  <c r="F38" i="4"/>
  <c r="F33" i="4" l="1"/>
  <c r="F32" i="4"/>
  <c r="F30" i="4"/>
  <c r="F29" i="4"/>
  <c r="F42" i="4"/>
  <c r="F43" i="4"/>
  <c r="F44" i="4"/>
  <c r="F45" i="4"/>
  <c r="F24" i="4"/>
  <c r="F50" i="4" l="1"/>
  <c r="F40" i="4"/>
  <c r="B9" i="5" s="1"/>
  <c r="F51" i="4"/>
  <c r="F49" i="4"/>
  <c r="F48" i="4"/>
  <c r="F52" i="4" l="1"/>
  <c r="B11" i="5" s="1"/>
  <c r="F46" i="4"/>
  <c r="B10" i="5" s="1"/>
  <c r="F17" i="4"/>
  <c r="F23" i="4" l="1"/>
  <c r="F9" i="4"/>
  <c r="F8" i="4"/>
  <c r="F22" i="4"/>
  <c r="F25" i="4"/>
  <c r="F21" i="4"/>
  <c r="F16" i="4"/>
  <c r="F18" i="4" s="1"/>
  <c r="F7" i="4"/>
  <c r="F10" i="4" l="1"/>
  <c r="F26" i="4"/>
  <c r="B8" i="5" s="1"/>
  <c r="B7" i="5"/>
  <c r="F57" i="4" l="1"/>
  <c r="F53" i="4"/>
  <c r="B12" i="5" s="1"/>
  <c r="B5" i="5"/>
  <c r="B14" i="5" s="1"/>
  <c r="F16" i="3"/>
  <c r="F25" i="3" l="1"/>
  <c r="F62" i="3" l="1"/>
  <c r="F56" i="3"/>
  <c r="F68" i="3" l="1"/>
  <c r="F24" i="3" l="1"/>
  <c r="F23" i="3"/>
  <c r="F38" i="3"/>
  <c r="F40" i="3"/>
  <c r="F39" i="3"/>
  <c r="F42" i="3"/>
  <c r="F36" i="3"/>
  <c r="F35" i="3"/>
  <c r="F37" i="3"/>
  <c r="F34" i="3"/>
  <c r="F75" i="3" l="1"/>
  <c r="F43" i="3"/>
  <c r="F19" i="3" l="1"/>
  <c r="F20" i="3" s="1"/>
  <c r="F30" i="3" l="1"/>
  <c r="F29" i="3"/>
  <c r="F14" i="3"/>
  <c r="F10" i="3"/>
  <c r="F28" i="3" l="1"/>
  <c r="F76" i="3"/>
  <c r="F74" i="3"/>
  <c r="F70" i="3"/>
  <c r="F69" i="3" s="1"/>
  <c r="F67" i="3"/>
  <c r="F66" i="3"/>
  <c r="F65" i="3"/>
  <c r="F64" i="3"/>
  <c r="F61" i="3"/>
  <c r="F63" i="3"/>
  <c r="F60" i="3"/>
  <c r="F59" i="3"/>
  <c r="F58" i="3"/>
  <c r="F55" i="3"/>
  <c r="F54" i="3"/>
  <c r="F53" i="3"/>
  <c r="F51" i="3"/>
  <c r="F49" i="3"/>
  <c r="F48" i="3"/>
  <c r="F50" i="3"/>
  <c r="F46" i="3"/>
  <c r="F45" i="3"/>
  <c r="F47" i="3"/>
  <c r="F44" i="3"/>
  <c r="F33" i="3"/>
  <c r="F32" i="3"/>
  <c r="F22" i="3"/>
  <c r="F26" i="3" s="1"/>
  <c r="F15" i="3"/>
  <c r="F13" i="3"/>
  <c r="F12" i="3"/>
  <c r="F11" i="3"/>
  <c r="F17" i="3" l="1"/>
  <c r="F52" i="3"/>
  <c r="F31" i="3"/>
  <c r="F41" i="3"/>
  <c r="F77" i="3"/>
  <c r="F57" i="3"/>
  <c r="F71" i="3" l="1"/>
  <c r="F78" i="3" s="1"/>
</calcChain>
</file>

<file path=xl/sharedStrings.xml><?xml version="1.0" encoding="utf-8"?>
<sst xmlns="http://schemas.openxmlformats.org/spreadsheetml/2006/main" count="252" uniqueCount="184">
  <si>
    <t>CSO (Bidder)</t>
  </si>
  <si>
    <t>Myanmar Independent Living Initiative - MILI</t>
  </si>
  <si>
    <t xml:space="preserve">RFA No. </t>
  </si>
  <si>
    <t>Project on Promoting and Mainstreaming the Rights of Persons with Disabilities through ASEAN Enabling Masterplan (PMRM  Project)</t>
  </si>
  <si>
    <t>Please Note: You can delete and add lines as needed or group and ungroup rows and columns.</t>
  </si>
  <si>
    <t xml:space="preserve">Project Period </t>
  </si>
  <si>
    <t>01/05/2019 - 30/12/2019</t>
  </si>
  <si>
    <t>Title/Category</t>
  </si>
  <si>
    <t>Name</t>
  </si>
  <si>
    <t>Per</t>
  </si>
  <si>
    <t>Units</t>
  </si>
  <si>
    <t>Rate (USD)</t>
  </si>
  <si>
    <t>Amount (USD)</t>
  </si>
  <si>
    <t>Budget Notes/Narrative</t>
  </si>
  <si>
    <t>Question(s)</t>
  </si>
  <si>
    <t>1. DIRECT LABOR -  (Labor &amp; Benefits)</t>
  </si>
  <si>
    <t>Salaries</t>
  </si>
  <si>
    <t>1.1. MILI Coordinator ( 10%)</t>
  </si>
  <si>
    <t>month</t>
  </si>
  <si>
    <t>main responsibilities?</t>
  </si>
  <si>
    <t>1.2. Admin, HR &amp; Finance Director ( 10%)</t>
  </si>
  <si>
    <t>1.3. Line Director (10%)</t>
  </si>
  <si>
    <t>1.4. Accountant (20%)</t>
  </si>
  <si>
    <t>1.5. M&amp;E Officer (10%)</t>
  </si>
  <si>
    <t>1.6. Project Coordinator  (100%)</t>
  </si>
  <si>
    <t>1.7. Project Assistant  (100%)</t>
  </si>
  <si>
    <t>1. Total Direct Labor (CCN) (Labor &amp; Benefits)</t>
  </si>
  <si>
    <t>2. CONSULTANTS</t>
  </si>
  <si>
    <t>2.1. Legal Consultant for Legal Framework Analysis</t>
  </si>
  <si>
    <t>day</t>
  </si>
  <si>
    <t>2. Total Consultants</t>
  </si>
  <si>
    <t>3. TRAVEL, TRANSPORTATION &amp; PER DIEM (for staff and volunteers; please include participant travel expenses under activities)</t>
  </si>
  <si>
    <t>3.1 In-city Transportation</t>
  </si>
  <si>
    <t>3.2 Accommodation</t>
  </si>
  <si>
    <t>night</t>
  </si>
  <si>
    <t>3 rooms 1 night for in-person meeting; 4 rooms 2 nights for multistakeholder dialogue</t>
  </si>
  <si>
    <t>3.3 Perdiem</t>
  </si>
  <si>
    <t>pax</t>
  </si>
  <si>
    <t xml:space="preserve">1 day for 5 MILI representatives during the in-person meeting; 2 days for 7 MILI staffs during the multistakeholder dialogue </t>
  </si>
  <si>
    <t>3.4 Roundtrip transportation to Nay Pyi Taw</t>
  </si>
  <si>
    <t>times</t>
  </si>
  <si>
    <t>1 time for in-person meeting and 1 time for multistakeholder dialogue</t>
  </si>
  <si>
    <t>3. Total Travel, Transportation &amp; Per Diem</t>
  </si>
  <si>
    <t>4.  PROJECT ACTIVITIES</t>
  </si>
  <si>
    <t>4.1. Activity Two: Project Orientation and the Masterplan Awareness Workshop for MILI’s staffs</t>
  </si>
  <si>
    <t xml:space="preserve">    4.1.1 Meal and Refreshment</t>
  </si>
  <si>
    <t>staff</t>
  </si>
  <si>
    <t xml:space="preserve">    4.1.2 Handouts and stationaries: Printing Masterplan, workshop agenda</t>
  </si>
  <si>
    <t>Lumsum</t>
  </si>
  <si>
    <t>4.2 Activity Three: Policy Platform Workshop</t>
  </si>
  <si>
    <t xml:space="preserve"> (25 people: 5 participants from outside Yangon + 15 participants from Yangon + 5 project staffs)</t>
  </si>
  <si>
    <t xml:space="preserve">    4.2.1 Venue rental</t>
  </si>
  <si>
    <t xml:space="preserve">    4.2.2 Lunch, coffee and snack</t>
  </si>
  <si>
    <t xml:space="preserve">    4.2.3 Transportation cost for participants from outside Yangon</t>
  </si>
  <si>
    <t>person</t>
  </si>
  <si>
    <t xml:space="preserve">    4.2.4 Accommodation for participants from outside Yangon</t>
  </si>
  <si>
    <t>room</t>
  </si>
  <si>
    <t xml:space="preserve">    4.2.5 Perdiem for participants from outside Yangon</t>
  </si>
  <si>
    <t xml:space="preserve">    4.2.6 Local transportation for participants from Yangon</t>
  </si>
  <si>
    <t xml:space="preserve">    4.2.7 Captionist fee</t>
  </si>
  <si>
    <t xml:space="preserve">    4.2.8 Stationaries</t>
  </si>
  <si>
    <t>lumsum</t>
  </si>
  <si>
    <t xml:space="preserve">    4.2.9 Workshop backdrop and banners</t>
  </si>
  <si>
    <t>4.3 Activity Four: The ASEAN Enabling Masterplan Advocacy Workshop</t>
  </si>
  <si>
    <t xml:space="preserve">    4.3.1 Venue rental</t>
  </si>
  <si>
    <t xml:space="preserve"> </t>
  </si>
  <si>
    <t xml:space="preserve">    4.3.2 Lunch, coffee and snack</t>
  </si>
  <si>
    <t xml:space="preserve">    4.3.3 Transportation cost for participants from outside Yangon</t>
  </si>
  <si>
    <t xml:space="preserve">    4.3.4 Acommodation for participants from outside Yangon</t>
  </si>
  <si>
    <t xml:space="preserve">    4.3.5 Perdiem for participants from outside Yangon</t>
  </si>
  <si>
    <t xml:space="preserve">    4.3.6 Local transportation for participants from Yangon</t>
  </si>
  <si>
    <t xml:space="preserve">    4.3.7 Captionist fee</t>
  </si>
  <si>
    <t xml:space="preserve">    4.3.8 Stationaries</t>
  </si>
  <si>
    <t xml:space="preserve">    4.3.9 Workshop backdrop and banners</t>
  </si>
  <si>
    <t>sheet</t>
  </si>
  <si>
    <t xml:space="preserve">    4.3.10 Resource Person fee</t>
  </si>
  <si>
    <t>4.4 Activity Five: In-person Meeting with Government Officials</t>
  </si>
  <si>
    <t xml:space="preserve">   4.4.1 Accommodation charges for 5 DPO representatives</t>
  </si>
  <si>
    <t>rooms</t>
  </si>
  <si>
    <t xml:space="preserve">   4.4.2 Perdiem for 5 DPO representatives</t>
  </si>
  <si>
    <t xml:space="preserve">   4.4.3 Meeting snacks</t>
  </si>
  <si>
    <t xml:space="preserve">   4.4.4 Transportation cost for DPO representatives from outside Nay Pyi Taw</t>
  </si>
  <si>
    <t xml:space="preserve">4.5 Activity Six: Multi-stakeholders Dialogue on Mainstreaming the Rights of Persons with Disabilities through ASEAN Enabling Masterplan </t>
  </si>
  <si>
    <t>(77 people: 30 participants from outside Nay Pyi Taw + 40 participants from Nay Pyi Taw + 7 project staffs)</t>
  </si>
  <si>
    <t xml:space="preserve">   4.5.1 Venue rental</t>
  </si>
  <si>
    <t xml:space="preserve">   4.5.2 Lunch, coffee and snack</t>
  </si>
  <si>
    <t xml:space="preserve">   4.5.3 Transportation cost for participants from outside Nay Pyi Taw</t>
  </si>
  <si>
    <t xml:space="preserve">   4.5.4 Accommodation cost for participants from outside Nay Pyi Taw</t>
  </si>
  <si>
    <t>2 nights</t>
  </si>
  <si>
    <t xml:space="preserve">   4.5.5 Perdiem for participants from outside Nay Pyi Taw </t>
  </si>
  <si>
    <t xml:space="preserve">   4.5.6 Local Transportation for participants from Nay Pyi Taw </t>
  </si>
  <si>
    <t xml:space="preserve">   4.5.7 Backdrop and banners</t>
  </si>
  <si>
    <t xml:space="preserve">   4.5.8 Captionist fee</t>
  </si>
  <si>
    <t xml:space="preserve">   4.5.9 Stationaries</t>
  </si>
  <si>
    <t xml:space="preserve">   4.5.10 Booklet Masterplan Printing</t>
  </si>
  <si>
    <t xml:space="preserve">   4.5.11 Produce Masterplan in Braille format</t>
  </si>
  <si>
    <t>lumpsum</t>
  </si>
  <si>
    <t>4.6 Activity Seven: Social Media Campaigns and Radio Programs to Promote the ASEAN Enabling Masterplan</t>
  </si>
  <si>
    <t xml:space="preserve">   4.6.1 Radio program production costs</t>
  </si>
  <si>
    <t>program</t>
  </si>
  <si>
    <t>4. Total Project Activities</t>
  </si>
  <si>
    <t>5. OFFICE EXPENSES</t>
  </si>
  <si>
    <t xml:space="preserve">Operational Costs </t>
  </si>
  <si>
    <t>5.1 Office Rent and Utilities 3 %</t>
  </si>
  <si>
    <t>5.2 Bank Charges</t>
  </si>
  <si>
    <t>time</t>
  </si>
  <si>
    <t>5.3 Office Supplies</t>
  </si>
  <si>
    <t xml:space="preserve">5. Total Office Expenses </t>
  </si>
  <si>
    <t xml:space="preserve">TOTAL COSTS </t>
  </si>
  <si>
    <t>Organization name:</t>
  </si>
  <si>
    <t>Project name:</t>
  </si>
  <si>
    <t>Summary Budget</t>
  </si>
  <si>
    <t>Budget category</t>
  </si>
  <si>
    <t>1. Personnel</t>
  </si>
  <si>
    <t>Total Direct Costs</t>
  </si>
  <si>
    <t>Organization Name</t>
  </si>
  <si>
    <t>Instructions: Please delete and add lines as needed or group and ungroup rows and columns. Please reference the SoW in the RFA and narrative template provided to guide budgeting  for each activity.  Please clarify in the budget notes the exact costs included.</t>
  </si>
  <si>
    <t>1. PERSONNEL</t>
  </si>
  <si>
    <t>1.1. Staff Title (LOE%)</t>
  </si>
  <si>
    <t>Example: Detailed information of roles and responsibilities per each staff member (please include % of total time spent on project)</t>
  </si>
  <si>
    <t>1.2. Staff Title (LOE%)</t>
  </si>
  <si>
    <t xml:space="preserve">1. Total Personnel </t>
  </si>
  <si>
    <t>Example: Detailed information regarding consultants/other services you may need to hire to support project activities (i.e., social media boosting, graphic designer, translator, trainers, etc.)</t>
  </si>
  <si>
    <t>trip</t>
  </si>
  <si>
    <t xml:space="preserve">Example: please include monthly local transportation costs for staff </t>
  </si>
  <si>
    <t xml:space="preserve">Example: for virtual meetings: communications stipends; for in-person meetings: venue, refreshments, transportation stipends, materials </t>
  </si>
  <si>
    <t xml:space="preserve">Example: printing costs for reports </t>
  </si>
  <si>
    <t>5.1.</t>
  </si>
  <si>
    <t>Example: X% of office rent, % of office utilities (please be sure to include % being charged to the project)</t>
  </si>
  <si>
    <t>Example: Zoom subscription, bank charges, communications</t>
  </si>
  <si>
    <t>6.3.</t>
  </si>
  <si>
    <t>6.4.</t>
  </si>
  <si>
    <t xml:space="preserve">TOTAL DIRECT COSTS </t>
  </si>
  <si>
    <t>[Add an indirect rate if desired]</t>
  </si>
  <si>
    <t>Indirect Rate</t>
  </si>
  <si>
    <t>TOTAL INDIRECT COSTS</t>
  </si>
  <si>
    <t>2. STAFF FRINGE BENEFITS</t>
  </si>
  <si>
    <t>1.3. Staff Title (LOE%)</t>
  </si>
  <si>
    <t>3. CONTRACTUAL (Consultants, resource persons, etc.)</t>
  </si>
  <si>
    <t>3.1.</t>
  </si>
  <si>
    <t>3.2.</t>
  </si>
  <si>
    <t>3. Total Contractual</t>
  </si>
  <si>
    <t>4. TRAVEL, TRANSPORTATION &amp; PER DIEM (for staff and volunteers; please include participant travel expenses under activities)</t>
  </si>
  <si>
    <t>4.1 Travel (Domestic)</t>
  </si>
  <si>
    <t>4.1.1. Airfare</t>
  </si>
  <si>
    <t>4.1.2. Accommodations</t>
  </si>
  <si>
    <t xml:space="preserve">4.1.3. Perdiem </t>
  </si>
  <si>
    <t>4.1.4. Airport transportation</t>
  </si>
  <si>
    <t>4.1.5. Local transportation</t>
  </si>
  <si>
    <t>4. Total Travel</t>
  </si>
  <si>
    <r>
      <t xml:space="preserve">5.  PROJECT ACTIVITIES </t>
    </r>
    <r>
      <rPr>
        <b/>
        <i/>
        <sz val="11"/>
        <rFont val="Calibri"/>
        <family val="2"/>
        <scheme val="minor"/>
      </rPr>
      <t>(Note: This can include costs such as marketing materials, hospitality packages, participant transportation per diem,</t>
    </r>
    <r>
      <rPr>
        <b/>
        <sz val="11"/>
        <rFont val="Calibri"/>
        <family val="2"/>
        <scheme val="minor"/>
      </rPr>
      <t xml:space="preserve"> </t>
    </r>
    <r>
      <rPr>
        <b/>
        <i/>
        <sz val="11"/>
        <rFont val="Calibri"/>
        <family val="2"/>
        <scheme val="minor"/>
      </rPr>
      <t>participant travel, etc.)</t>
    </r>
  </si>
  <si>
    <t>5.1.1.</t>
  </si>
  <si>
    <t xml:space="preserve">5.2. </t>
  </si>
  <si>
    <t>5.2.1.</t>
  </si>
  <si>
    <t>5.2.2.</t>
  </si>
  <si>
    <t>5.1.2.</t>
  </si>
  <si>
    <t>5.3.1.</t>
  </si>
  <si>
    <t xml:space="preserve">5.3. </t>
  </si>
  <si>
    <t>5.3.2.</t>
  </si>
  <si>
    <t xml:space="preserve">5.4. </t>
  </si>
  <si>
    <t>5.4.1.</t>
  </si>
  <si>
    <t>5.4.2.</t>
  </si>
  <si>
    <t>5. Total Project Activities</t>
  </si>
  <si>
    <t>6.1.</t>
  </si>
  <si>
    <t>6.2.</t>
  </si>
  <si>
    <t xml:space="preserve">7.1. </t>
  </si>
  <si>
    <t xml:space="preserve">7.2. </t>
  </si>
  <si>
    <t>7.3.</t>
  </si>
  <si>
    <t>7.4.</t>
  </si>
  <si>
    <t>7. Total Other Direct Costs</t>
  </si>
  <si>
    <t>8. INDIRECT COSTS</t>
  </si>
  <si>
    <t>2. Fringe Benefits</t>
  </si>
  <si>
    <t>3. Contractual</t>
  </si>
  <si>
    <t>4. Travel</t>
  </si>
  <si>
    <t>5. Project Activities</t>
  </si>
  <si>
    <t>7. Other Direct Costs</t>
  </si>
  <si>
    <t>8. Indirect Costs</t>
  </si>
  <si>
    <r>
      <t>7. OTHER DIRECT COSTS</t>
    </r>
    <r>
      <rPr>
        <b/>
        <i/>
        <sz val="11"/>
        <color rgb="FF000000"/>
        <rFont val="Calibri"/>
        <family val="2"/>
        <scheme val="minor"/>
      </rPr>
      <t xml:space="preserve"> </t>
    </r>
  </si>
  <si>
    <t xml:space="preserve">6. Total Equipment </t>
  </si>
  <si>
    <t>6. EQUIPMENT</t>
  </si>
  <si>
    <t>6. Equipment</t>
  </si>
  <si>
    <t>Total Amount: FJD xxxxxxxx (Dependent on activities and costs proposed)</t>
  </si>
  <si>
    <t>Base Rate (FJD)</t>
  </si>
  <si>
    <t>Amount (FJD)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</si>
</sst>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4" formatCode="_(&quot;$&quot;* #,##0.00_);_(&quot;$&quot;* \(#,##0.00\);_(&quot;$&quot;* &quot;-&quot;??_);_(@_)"/>
    <numFmt numFmtId="43" formatCode="_(* #,##0.00_);_(* \(#,##0.00\);_(* &quot;-&quot;??_);_(@_)"/>
    <numFmt numFmtId="164" formatCode="&quot;$&quot;#,##0.00"/>
    <numFmt numFmtId="165" formatCode="&quot;$&quot;#,##0"/>
    <numFmt numFmtId="166" formatCode="[$XOF]\ #,##0.00"/>
  </numFmts>
  <fonts count="32" x14ac:knownFonts="1">
    <font>
      <sz val="11"/>
      <color theme="1"/>
      <name val="Calibri"/>
      <family val="2"/>
      <scheme val="minor"/>
    </font>
    <font>
      <sz val="11"/>
      <color theme="1"/>
      <name val="Calibri"/>
      <family val="2"/>
      <scheme val="minor"/>
    </font>
    <font>
      <b/>
      <sz val="10"/>
      <color rgb="FF0000FF"/>
      <name val="Times New Roman"/>
      <family val="1"/>
      <charset val="204"/>
    </font>
    <font>
      <sz val="10"/>
      <name val="Arial"/>
      <family val="2"/>
      <charset val="204"/>
    </font>
    <font>
      <sz val="10"/>
      <color rgb="FF000000"/>
      <name val="Calibri"/>
      <family val="2"/>
      <charset val="204"/>
    </font>
    <font>
      <b/>
      <sz val="10"/>
      <name val="Times New Roman"/>
      <family val="1"/>
      <charset val="204"/>
    </font>
    <font>
      <sz val="10"/>
      <name val="Calibri"/>
      <family val="2"/>
      <charset val="204"/>
    </font>
    <font>
      <sz val="10"/>
      <name val="Times New Roman"/>
      <family val="1"/>
      <charset val="204"/>
    </font>
    <font>
      <sz val="10"/>
      <color rgb="FF0000FF"/>
      <name val="Times New Roman"/>
      <family val="1"/>
      <charset val="204"/>
    </font>
    <font>
      <sz val="10"/>
      <color rgb="FF000000"/>
      <name val="Times New Roman"/>
      <family val="1"/>
      <charset val="204"/>
    </font>
    <font>
      <sz val="10"/>
      <color rgb="FF000000"/>
      <name val="Times New Roman"/>
      <family val="1"/>
    </font>
    <font>
      <b/>
      <i/>
      <sz val="10"/>
      <color rgb="FF000000"/>
      <name val="Times New Roman"/>
      <family val="1"/>
    </font>
    <font>
      <b/>
      <sz val="10"/>
      <name val="Arial"/>
      <family val="2"/>
    </font>
    <font>
      <b/>
      <sz val="10"/>
      <name val="Times New Roman"/>
      <family val="1"/>
    </font>
    <font>
      <b/>
      <sz val="10"/>
      <color rgb="FF000000"/>
      <name val="Times New Roman"/>
      <family val="1"/>
    </font>
    <font>
      <b/>
      <i/>
      <sz val="10"/>
      <name val="Times New Roman"/>
      <family val="1"/>
    </font>
    <font>
      <sz val="10"/>
      <name val="Times New Roman"/>
      <family val="1"/>
    </font>
    <font>
      <b/>
      <i/>
      <u/>
      <sz val="10"/>
      <color rgb="FF000000"/>
      <name val="Times New Roman"/>
      <family val="1"/>
    </font>
    <font>
      <sz val="10"/>
      <color rgb="FFFF0000"/>
      <name val="Times New Roman"/>
      <family val="1"/>
    </font>
    <font>
      <sz val="10"/>
      <color rgb="FFFF0000"/>
      <name val="Calibri"/>
      <family val="2"/>
      <charset val="204"/>
    </font>
    <font>
      <b/>
      <sz val="11"/>
      <color theme="1"/>
      <name val="Calibri"/>
      <family val="2"/>
      <scheme val="minor"/>
    </font>
    <font>
      <sz val="11"/>
      <color rgb="FFFF0000"/>
      <name val="Calibri"/>
      <family val="2"/>
      <scheme val="minor"/>
    </font>
    <font>
      <b/>
      <sz val="11"/>
      <name val="Calibri"/>
      <family val="2"/>
      <scheme val="minor"/>
    </font>
    <font>
      <sz val="11"/>
      <color rgb="FF000000"/>
      <name val="Calibri"/>
      <family val="2"/>
      <scheme val="minor"/>
    </font>
    <font>
      <sz val="11"/>
      <name val="Calibri"/>
      <family val="2"/>
      <scheme val="minor"/>
    </font>
    <font>
      <sz val="11"/>
      <color indexed="8"/>
      <name val="Calibri"/>
      <family val="2"/>
      <scheme val="minor"/>
    </font>
    <font>
      <b/>
      <sz val="11"/>
      <color rgb="FF000000"/>
      <name val="Calibri"/>
      <family val="2"/>
      <scheme val="minor"/>
    </font>
    <font>
      <b/>
      <sz val="11"/>
      <color indexed="8"/>
      <name val="Calibri"/>
      <family val="2"/>
      <scheme val="minor"/>
    </font>
    <font>
      <b/>
      <i/>
      <sz val="11"/>
      <name val="Calibri"/>
      <family val="2"/>
      <scheme val="minor"/>
    </font>
    <font>
      <b/>
      <i/>
      <sz val="11"/>
      <color indexed="8"/>
      <name val="Calibri"/>
      <family val="2"/>
      <scheme val="minor"/>
    </font>
    <font>
      <b/>
      <i/>
      <sz val="11"/>
      <color rgb="FF000000"/>
      <name val="Calibri"/>
      <family val="2"/>
      <scheme val="minor"/>
    </font>
    <font>
      <b/>
      <u/>
      <sz val="11"/>
      <color indexed="8"/>
      <name val="Calibri"/>
      <family val="2"/>
      <scheme val="minor"/>
    </font>
  </fonts>
  <fills count="18">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CCCCFF"/>
        <bgColor rgb="FFCCCCFF"/>
      </patternFill>
    </fill>
    <fill>
      <patternFill patternType="solid">
        <fgColor theme="7" tint="0.79998168889431442"/>
        <bgColor indexed="64"/>
      </patternFill>
    </fill>
    <fill>
      <patternFill patternType="solid">
        <fgColor theme="0"/>
        <bgColor indexed="64"/>
      </patternFill>
    </fill>
    <fill>
      <patternFill patternType="solid">
        <fgColor theme="2"/>
        <bgColor indexed="64"/>
      </patternFill>
    </fill>
    <fill>
      <patternFill patternType="solid">
        <fgColor theme="9" tint="0.79998168889431442"/>
        <bgColor indexed="31"/>
      </patternFill>
    </fill>
    <fill>
      <patternFill patternType="solid">
        <fgColor theme="0" tint="-0.249977111117893"/>
        <bgColor indexed="64"/>
      </patternFill>
    </fill>
    <fill>
      <patternFill patternType="solid">
        <fgColor theme="0" tint="-0.14999847407452621"/>
        <bgColor indexed="31"/>
      </patternFill>
    </fill>
    <fill>
      <patternFill patternType="solid">
        <fgColor theme="8" tint="0.79998168889431442"/>
        <bgColor indexed="64"/>
      </patternFill>
    </fill>
    <fill>
      <patternFill patternType="solid">
        <fgColor theme="0"/>
        <bgColor rgb="FFFFFFFF"/>
      </patternFill>
    </fill>
    <fill>
      <patternFill patternType="solid">
        <fgColor theme="9" tint="0.79998168889431442"/>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theme="0" tint="-0.249977111117893"/>
        <bgColor indexed="31"/>
      </patternFill>
    </fill>
    <fill>
      <patternFill patternType="solid">
        <fgColor theme="0" tint="-0.249977111117893"/>
        <bgColor rgb="FFCCCCFF"/>
      </patternFill>
    </fill>
  </fills>
  <borders count="40">
    <border>
      <left/>
      <right/>
      <top/>
      <bottom/>
      <diagonal/>
    </border>
    <border>
      <left style="medium">
        <color rgb="FF000000"/>
      </left>
      <right/>
      <top/>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000000"/>
      </top>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8"/>
      </left>
      <right/>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cellStyleXfs>
  <cellXfs count="266">
    <xf numFmtId="0" fontId="0" fillId="0" borderId="0" xfId="0"/>
    <xf numFmtId="1" fontId="2" fillId="0" borderId="1" xfId="0" applyNumberFormat="1" applyFont="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5" xfId="0" applyFont="1" applyBorder="1" applyAlignment="1">
      <alignment vertical="center"/>
    </xf>
    <xf numFmtId="0" fontId="3" fillId="0" borderId="6" xfId="0" applyFont="1" applyBorder="1" applyAlignment="1">
      <alignment vertical="center"/>
    </xf>
    <xf numFmtId="0" fontId="4" fillId="0" borderId="0" xfId="0" applyFont="1" applyAlignment="1">
      <alignment vertical="center"/>
    </xf>
    <xf numFmtId="0" fontId="9" fillId="0" borderId="0" xfId="0" applyFont="1" applyAlignment="1">
      <alignment vertical="center"/>
    </xf>
    <xf numFmtId="43" fontId="4" fillId="0" borderId="0" xfId="0" applyNumberFormat="1" applyFont="1" applyAlignment="1">
      <alignment vertical="center"/>
    </xf>
    <xf numFmtId="0" fontId="4" fillId="0" borderId="0" xfId="0" applyFont="1" applyAlignment="1">
      <alignment horizontal="center" vertical="center"/>
    </xf>
    <xf numFmtId="43" fontId="4" fillId="0" borderId="0" xfId="1" applyNumberFormat="1" applyFont="1" applyAlignment="1">
      <alignment vertical="center"/>
    </xf>
    <xf numFmtId="2" fontId="10" fillId="0" borderId="13" xfId="0" applyNumberFormat="1" applyFont="1" applyBorder="1" applyAlignment="1">
      <alignment horizontal="center" vertical="center"/>
    </xf>
    <xf numFmtId="0" fontId="12" fillId="0" borderId="0" xfId="0" applyFont="1" applyAlignment="1">
      <alignment vertical="center"/>
    </xf>
    <xf numFmtId="0" fontId="4" fillId="7" borderId="0" xfId="0" applyFont="1" applyFill="1" applyAlignment="1">
      <alignment horizontal="center" vertical="center"/>
    </xf>
    <xf numFmtId="43" fontId="4" fillId="0" borderId="0" xfId="0" applyNumberFormat="1" applyFont="1" applyAlignment="1">
      <alignment vertical="center" wrapText="1"/>
    </xf>
    <xf numFmtId="0" fontId="9" fillId="0" borderId="0" xfId="0" applyFont="1" applyAlignment="1">
      <alignment vertical="center" wrapText="1"/>
    </xf>
    <xf numFmtId="0" fontId="13" fillId="4" borderId="9" xfId="0" applyFont="1" applyFill="1" applyBorder="1" applyAlignment="1">
      <alignment vertical="center"/>
    </xf>
    <xf numFmtId="0" fontId="13" fillId="4" borderId="4" xfId="0" applyFont="1" applyFill="1" applyBorder="1" applyAlignment="1">
      <alignment vertical="center"/>
    </xf>
    <xf numFmtId="0" fontId="14" fillId="4" borderId="4" xfId="0" applyFont="1" applyFill="1" applyBorder="1" applyAlignment="1">
      <alignment horizontal="center" vertical="center"/>
    </xf>
    <xf numFmtId="3" fontId="13" fillId="4" borderId="4" xfId="0" applyNumberFormat="1" applyFont="1" applyFill="1" applyBorder="1" applyAlignment="1">
      <alignment horizontal="center" vertical="center"/>
    </xf>
    <xf numFmtId="43" fontId="15" fillId="4" borderId="4" xfId="1" applyNumberFormat="1" applyFont="1" applyFill="1" applyBorder="1" applyAlignment="1">
      <alignment horizontal="center" vertical="center"/>
    </xf>
    <xf numFmtId="43" fontId="13" fillId="4" borderId="2" xfId="0" applyNumberFormat="1" applyFont="1" applyFill="1" applyBorder="1" applyAlignment="1">
      <alignment horizontal="center" vertical="center"/>
    </xf>
    <xf numFmtId="43" fontId="13" fillId="4" borderId="13" xfId="0" applyNumberFormat="1" applyFont="1" applyFill="1" applyBorder="1" applyAlignment="1">
      <alignment horizontal="center" vertical="center"/>
    </xf>
    <xf numFmtId="0" fontId="16" fillId="0" borderId="36" xfId="0" applyFont="1" applyBorder="1" applyAlignment="1">
      <alignment vertical="center"/>
    </xf>
    <xf numFmtId="0" fontId="16" fillId="0" borderId="16" xfId="0" applyFont="1" applyBorder="1" applyAlignment="1">
      <alignment vertical="center"/>
    </xf>
    <xf numFmtId="3" fontId="10" fillId="0" borderId="13" xfId="0" applyNumberFormat="1" applyFont="1" applyBorder="1" applyAlignment="1">
      <alignment horizontal="center" vertical="center"/>
    </xf>
    <xf numFmtId="43" fontId="10" fillId="0" borderId="13" xfId="1" applyNumberFormat="1" applyFont="1" applyBorder="1" applyAlignment="1">
      <alignment horizontal="right" vertical="center"/>
    </xf>
    <xf numFmtId="43" fontId="10" fillId="0" borderId="13" xfId="0" applyNumberFormat="1" applyFont="1" applyBorder="1" applyAlignment="1">
      <alignment vertical="center"/>
    </xf>
    <xf numFmtId="0" fontId="10" fillId="0" borderId="13" xfId="0" applyFont="1" applyBorder="1" applyAlignment="1">
      <alignment vertical="center" wrapText="1"/>
    </xf>
    <xf numFmtId="43" fontId="10" fillId="0" borderId="13" xfId="1" applyNumberFormat="1" applyFont="1" applyFill="1" applyBorder="1" applyAlignment="1">
      <alignment vertical="center"/>
    </xf>
    <xf numFmtId="43" fontId="14" fillId="4" borderId="18" xfId="0" applyNumberFormat="1" applyFont="1" applyFill="1" applyBorder="1" applyAlignment="1">
      <alignment horizontal="right" vertical="center"/>
    </xf>
    <xf numFmtId="0" fontId="10" fillId="0" borderId="18" xfId="0" applyFont="1" applyBorder="1" applyAlignment="1">
      <alignment vertical="center" wrapText="1"/>
    </xf>
    <xf numFmtId="43" fontId="10" fillId="0" borderId="13" xfId="0" applyNumberFormat="1" applyFont="1" applyBorder="1" applyAlignment="1">
      <alignment horizontal="right" vertical="center"/>
    </xf>
    <xf numFmtId="43" fontId="14" fillId="4" borderId="31" xfId="0" applyNumberFormat="1" applyFont="1" applyFill="1" applyBorder="1" applyAlignment="1">
      <alignment horizontal="right" vertical="center"/>
    </xf>
    <xf numFmtId="0" fontId="10" fillId="0" borderId="4" xfId="0" applyFont="1" applyBorder="1" applyAlignment="1">
      <alignment vertical="center" wrapText="1"/>
    </xf>
    <xf numFmtId="0" fontId="10" fillId="6" borderId="13" xfId="0" applyFont="1" applyFill="1" applyBorder="1" applyAlignment="1">
      <alignment horizontal="center" vertical="center"/>
    </xf>
    <xf numFmtId="3" fontId="10" fillId="6" borderId="13" xfId="0" applyNumberFormat="1" applyFont="1" applyFill="1" applyBorder="1" applyAlignment="1">
      <alignment horizontal="center" vertical="center"/>
    </xf>
    <xf numFmtId="43" fontId="10" fillId="6" borderId="13" xfId="1" applyNumberFormat="1" applyFont="1" applyFill="1" applyBorder="1" applyAlignment="1">
      <alignment horizontal="right" vertical="center"/>
    </xf>
    <xf numFmtId="43" fontId="10" fillId="6" borderId="13" xfId="0" applyNumberFormat="1" applyFont="1" applyFill="1" applyBorder="1" applyAlignment="1">
      <alignment horizontal="right" vertical="center"/>
    </xf>
    <xf numFmtId="0" fontId="10" fillId="6" borderId="4" xfId="0" applyFont="1" applyFill="1" applyBorder="1" applyAlignment="1">
      <alignment horizontal="center" vertical="center"/>
    </xf>
    <xf numFmtId="3" fontId="10" fillId="6" borderId="4" xfId="0" applyNumberFormat="1" applyFont="1" applyFill="1" applyBorder="1" applyAlignment="1">
      <alignment horizontal="center" vertical="center"/>
    </xf>
    <xf numFmtId="43" fontId="10" fillId="0" borderId="4" xfId="1" applyNumberFormat="1" applyFont="1" applyFill="1" applyBorder="1" applyAlignment="1">
      <alignment horizontal="right" vertical="center"/>
    </xf>
    <xf numFmtId="43" fontId="10" fillId="6" borderId="4" xfId="0" applyNumberFormat="1" applyFont="1" applyFill="1" applyBorder="1" applyAlignment="1">
      <alignment horizontal="right" vertical="center"/>
    </xf>
    <xf numFmtId="3" fontId="10" fillId="0" borderId="4" xfId="0" applyNumberFormat="1" applyFont="1" applyBorder="1" applyAlignment="1">
      <alignment horizontal="center" vertical="center"/>
    </xf>
    <xf numFmtId="43" fontId="10" fillId="6" borderId="4" xfId="1" applyNumberFormat="1" applyFont="1" applyFill="1" applyBorder="1" applyAlignment="1">
      <alignment horizontal="right" vertical="center"/>
    </xf>
    <xf numFmtId="43" fontId="14" fillId="4" borderId="26" xfId="0" applyNumberFormat="1" applyFont="1" applyFill="1" applyBorder="1" applyAlignment="1">
      <alignment horizontal="right" vertical="center"/>
    </xf>
    <xf numFmtId="0" fontId="10" fillId="0" borderId="4" xfId="0" applyFont="1" applyBorder="1" applyAlignment="1">
      <alignment horizontal="center" vertical="center"/>
    </xf>
    <xf numFmtId="43" fontId="10" fillId="0" borderId="4" xfId="1" applyNumberFormat="1" applyFont="1" applyBorder="1" applyAlignment="1">
      <alignment horizontal="right" vertical="center"/>
    </xf>
    <xf numFmtId="43" fontId="10" fillId="0" borderId="4" xfId="0" applyNumberFormat="1" applyFont="1" applyBorder="1" applyAlignment="1">
      <alignment horizontal="right" vertical="center"/>
    </xf>
    <xf numFmtId="43" fontId="10" fillId="2" borderId="4" xfId="1" applyNumberFormat="1" applyFont="1" applyFill="1" applyBorder="1" applyAlignment="1">
      <alignment horizontal="right" vertical="center"/>
    </xf>
    <xf numFmtId="43" fontId="10" fillId="2" borderId="4" xfId="0" applyNumberFormat="1" applyFont="1" applyFill="1" applyBorder="1" applyAlignment="1">
      <alignment horizontal="right" vertical="center"/>
    </xf>
    <xf numFmtId="0" fontId="10" fillId="2" borderId="4" xfId="0" applyFont="1" applyFill="1" applyBorder="1" applyAlignment="1">
      <alignment horizontal="center" vertical="center"/>
    </xf>
    <xf numFmtId="3" fontId="10" fillId="2" borderId="4" xfId="0" applyNumberFormat="1" applyFont="1" applyFill="1" applyBorder="1" applyAlignment="1">
      <alignment horizontal="center" vertical="center"/>
    </xf>
    <xf numFmtId="0" fontId="10" fillId="0" borderId="0" xfId="0" applyFont="1" applyAlignment="1">
      <alignment vertical="center"/>
    </xf>
    <xf numFmtId="0" fontId="17" fillId="4" borderId="27" xfId="0" applyFont="1" applyFill="1" applyBorder="1" applyAlignment="1">
      <alignment vertical="center"/>
    </xf>
    <xf numFmtId="0" fontId="10" fillId="4" borderId="17" xfId="0" applyFont="1" applyFill="1" applyBorder="1" applyAlignment="1">
      <alignment vertical="center"/>
    </xf>
    <xf numFmtId="2" fontId="10" fillId="4" borderId="17" xfId="0" applyNumberFormat="1" applyFont="1" applyFill="1" applyBorder="1" applyAlignment="1">
      <alignment horizontal="center" vertical="center"/>
    </xf>
    <xf numFmtId="3" fontId="10" fillId="4" borderId="17" xfId="0" applyNumberFormat="1" applyFont="1" applyFill="1" applyBorder="1" applyAlignment="1">
      <alignment horizontal="center" vertical="center"/>
    </xf>
    <xf numFmtId="43" fontId="10" fillId="4" borderId="17" xfId="1" applyNumberFormat="1" applyFont="1" applyFill="1" applyBorder="1" applyAlignment="1">
      <alignment vertical="center"/>
    </xf>
    <xf numFmtId="43" fontId="17" fillId="4" borderId="18" xfId="0" applyNumberFormat="1" applyFont="1" applyFill="1" applyBorder="1" applyAlignment="1">
      <alignment horizontal="right" vertical="center"/>
    </xf>
    <xf numFmtId="0" fontId="10" fillId="6" borderId="3" xfId="0" applyFont="1" applyFill="1" applyBorder="1" applyAlignment="1">
      <alignment horizontal="center" vertical="center"/>
    </xf>
    <xf numFmtId="3" fontId="10" fillId="0" borderId="3" xfId="0" applyNumberFormat="1" applyFont="1" applyBorder="1" applyAlignment="1">
      <alignment horizontal="center" vertical="center"/>
    </xf>
    <xf numFmtId="43" fontId="10" fillId="0" borderId="3" xfId="1" applyNumberFormat="1" applyFont="1" applyFill="1" applyBorder="1" applyAlignment="1">
      <alignment horizontal="right" vertical="center"/>
    </xf>
    <xf numFmtId="43" fontId="10" fillId="6" borderId="3" xfId="0" applyNumberFormat="1" applyFont="1" applyFill="1" applyBorder="1" applyAlignment="1">
      <alignment horizontal="right" vertical="center"/>
    </xf>
    <xf numFmtId="43" fontId="10" fillId="0" borderId="13" xfId="1" applyNumberFormat="1" applyFont="1" applyFill="1" applyBorder="1" applyAlignment="1">
      <alignment horizontal="right" vertical="center"/>
    </xf>
    <xf numFmtId="0" fontId="18" fillId="0" borderId="13" xfId="0" applyFont="1" applyBorder="1" applyAlignment="1">
      <alignment vertical="center" wrapText="1"/>
    </xf>
    <xf numFmtId="43" fontId="19" fillId="0" borderId="0" xfId="0" applyNumberFormat="1" applyFont="1" applyAlignment="1">
      <alignment vertical="center" wrapText="1"/>
    </xf>
    <xf numFmtId="0" fontId="19" fillId="0" borderId="0" xfId="0" applyFont="1" applyAlignment="1">
      <alignment vertical="center"/>
    </xf>
    <xf numFmtId="0" fontId="18" fillId="0" borderId="4" xfId="0" applyFont="1" applyBorder="1" applyAlignment="1">
      <alignment vertical="center" wrapText="1"/>
    </xf>
    <xf numFmtId="43" fontId="19" fillId="0" borderId="0" xfId="0" applyNumberFormat="1" applyFont="1" applyAlignment="1">
      <alignment vertical="center"/>
    </xf>
    <xf numFmtId="0" fontId="16" fillId="6" borderId="4" xfId="0" applyFont="1" applyFill="1" applyBorder="1" applyAlignment="1">
      <alignment horizontal="center" vertical="center"/>
    </xf>
    <xf numFmtId="3" fontId="16" fillId="0" borderId="4" xfId="0" applyNumberFormat="1" applyFont="1" applyBorder="1" applyAlignment="1">
      <alignment horizontal="center" vertical="center"/>
    </xf>
    <xf numFmtId="43" fontId="16" fillId="0" borderId="4" xfId="1" applyNumberFormat="1" applyFont="1" applyFill="1" applyBorder="1" applyAlignment="1">
      <alignment horizontal="right" vertical="center"/>
    </xf>
    <xf numFmtId="43" fontId="16" fillId="6" borderId="4" xfId="0" applyNumberFormat="1" applyFont="1" applyFill="1" applyBorder="1" applyAlignment="1">
      <alignment horizontal="right" vertical="center"/>
    </xf>
    <xf numFmtId="43" fontId="13" fillId="4" borderId="31" xfId="0" applyNumberFormat="1" applyFont="1" applyFill="1" applyBorder="1" applyAlignment="1">
      <alignment horizontal="right" vertical="center"/>
    </xf>
    <xf numFmtId="0" fontId="18" fillId="0" borderId="21" xfId="0" applyFont="1" applyBorder="1" applyAlignment="1">
      <alignment vertical="center" wrapText="1"/>
    </xf>
    <xf numFmtId="0" fontId="16" fillId="0" borderId="4" xfId="0" applyFont="1" applyBorder="1" applyAlignment="1">
      <alignment vertical="center" wrapText="1"/>
    </xf>
    <xf numFmtId="43" fontId="11" fillId="5" borderId="21" xfId="0" applyNumberFormat="1" applyFont="1" applyFill="1" applyBorder="1" applyAlignment="1">
      <alignment vertical="center" wrapText="1"/>
    </xf>
    <xf numFmtId="43" fontId="11" fillId="5" borderId="34" xfId="0" applyNumberFormat="1" applyFont="1" applyFill="1" applyBorder="1" applyAlignment="1">
      <alignment vertical="center" wrapText="1"/>
    </xf>
    <xf numFmtId="43" fontId="11" fillId="5" borderId="34" xfId="0" applyNumberFormat="1" applyFont="1" applyFill="1" applyBorder="1" applyAlignment="1">
      <alignment horizontal="left" vertical="center"/>
    </xf>
    <xf numFmtId="3" fontId="3" fillId="0" borderId="0" xfId="0" applyNumberFormat="1" applyFont="1" applyAlignment="1">
      <alignment horizontal="center" vertical="center"/>
    </xf>
    <xf numFmtId="43" fontId="3" fillId="0" borderId="0" xfId="1" applyNumberFormat="1" applyFont="1" applyBorder="1" applyAlignment="1">
      <alignment vertical="center"/>
    </xf>
    <xf numFmtId="43" fontId="3" fillId="0" borderId="0" xfId="0" applyNumberFormat="1" applyFont="1" applyAlignment="1">
      <alignment vertical="center"/>
    </xf>
    <xf numFmtId="0" fontId="3" fillId="0" borderId="6" xfId="0" applyFont="1" applyBorder="1" applyAlignment="1">
      <alignment horizontal="center" vertical="center"/>
    </xf>
    <xf numFmtId="0" fontId="3" fillId="2" borderId="6" xfId="0" applyFont="1" applyFill="1" applyBorder="1" applyAlignment="1">
      <alignment horizontal="center" vertical="center"/>
    </xf>
    <xf numFmtId="43" fontId="3" fillId="2" borderId="6" xfId="1" applyNumberFormat="1" applyFont="1" applyFill="1" applyBorder="1" applyAlignment="1">
      <alignment vertical="center"/>
    </xf>
    <xf numFmtId="43" fontId="3" fillId="2" borderId="6" xfId="0" applyNumberFormat="1" applyFont="1" applyFill="1" applyBorder="1" applyAlignment="1">
      <alignment vertical="center"/>
    </xf>
    <xf numFmtId="0" fontId="20" fillId="0" borderId="39" xfId="0" applyFont="1" applyBorder="1"/>
    <xf numFmtId="165" fontId="20" fillId="0" borderId="39" xfId="0" applyNumberFormat="1" applyFont="1" applyBorder="1"/>
    <xf numFmtId="0" fontId="0" fillId="0" borderId="39" xfId="0" applyBorder="1"/>
    <xf numFmtId="1" fontId="22" fillId="0" borderId="38" xfId="0" applyNumberFormat="1" applyFont="1" applyBorder="1"/>
    <xf numFmtId="1" fontId="22" fillId="0" borderId="0" xfId="0" applyNumberFormat="1" applyFont="1"/>
    <xf numFmtId="165" fontId="22" fillId="0" borderId="0" xfId="0" applyNumberFormat="1" applyFont="1"/>
    <xf numFmtId="0" fontId="23" fillId="0" borderId="0" xfId="0" applyFont="1" applyAlignment="1">
      <alignment vertical="center"/>
    </xf>
    <xf numFmtId="0" fontId="25" fillId="0" borderId="0" xfId="0" applyFont="1"/>
    <xf numFmtId="165" fontId="27" fillId="8" borderId="13" xfId="0" applyNumberFormat="1" applyFont="1" applyFill="1" applyBorder="1" applyAlignment="1">
      <alignment horizontal="center"/>
    </xf>
    <xf numFmtId="3" fontId="22" fillId="8" borderId="13" xfId="0" applyNumberFormat="1" applyFont="1" applyFill="1" applyBorder="1" applyAlignment="1">
      <alignment horizontal="center"/>
    </xf>
    <xf numFmtId="43" fontId="22" fillId="8" borderId="13" xfId="0" applyNumberFormat="1" applyFont="1" applyFill="1" applyBorder="1" applyAlignment="1">
      <alignment horizontal="center"/>
    </xf>
    <xf numFmtId="165" fontId="22" fillId="8" borderId="13" xfId="0" applyNumberFormat="1" applyFont="1" applyFill="1" applyBorder="1" applyAlignment="1">
      <alignment horizontal="center"/>
    </xf>
    <xf numFmtId="2" fontId="23" fillId="0" borderId="13" xfId="0" applyNumberFormat="1" applyFont="1" applyBorder="1" applyAlignment="1">
      <alignment horizontal="center" vertical="center"/>
    </xf>
    <xf numFmtId="3" fontId="23" fillId="0" borderId="13" xfId="0" applyNumberFormat="1" applyFont="1" applyBorder="1" applyAlignment="1">
      <alignment horizontal="center" vertical="center"/>
    </xf>
    <xf numFmtId="0" fontId="23" fillId="0" borderId="0" xfId="0" applyFont="1" applyAlignment="1">
      <alignment vertical="center" wrapText="1"/>
    </xf>
    <xf numFmtId="0" fontId="23" fillId="0" borderId="13" xfId="0" applyFont="1" applyBorder="1" applyAlignment="1">
      <alignment vertical="center" wrapText="1"/>
    </xf>
    <xf numFmtId="0" fontId="21" fillId="0" borderId="0" xfId="0" applyFont="1" applyAlignment="1">
      <alignment vertical="center"/>
    </xf>
    <xf numFmtId="0" fontId="25" fillId="11" borderId="13" xfId="0" applyFont="1" applyFill="1" applyBorder="1"/>
    <xf numFmtId="0" fontId="23" fillId="6" borderId="13" xfId="0" applyFont="1" applyFill="1" applyBorder="1" applyAlignment="1">
      <alignment horizontal="center" vertical="center"/>
    </xf>
    <xf numFmtId="3" fontId="23" fillId="6" borderId="13" xfId="0" applyNumberFormat="1" applyFont="1" applyFill="1" applyBorder="1" applyAlignment="1">
      <alignment horizontal="center" vertical="center"/>
    </xf>
    <xf numFmtId="0" fontId="23" fillId="0" borderId="13" xfId="0" applyFont="1" applyBorder="1" applyAlignment="1">
      <alignment horizontal="center" vertical="center"/>
    </xf>
    <xf numFmtId="165" fontId="23" fillId="0" borderId="0" xfId="0" applyNumberFormat="1" applyFont="1" applyAlignment="1">
      <alignment vertical="center"/>
    </xf>
    <xf numFmtId="3" fontId="23" fillId="0" borderId="0" xfId="0" applyNumberFormat="1" applyFont="1" applyAlignment="1">
      <alignment vertical="center"/>
    </xf>
    <xf numFmtId="41" fontId="23" fillId="0" borderId="0" xfId="2" applyFont="1" applyAlignment="1">
      <alignment vertical="center"/>
    </xf>
    <xf numFmtId="165" fontId="23" fillId="12" borderId="13" xfId="2" applyNumberFormat="1" applyFont="1" applyFill="1" applyBorder="1" applyAlignment="1">
      <alignment horizontal="right" vertical="center"/>
    </xf>
    <xf numFmtId="43" fontId="23" fillId="2" borderId="13" xfId="0" applyNumberFormat="1" applyFont="1" applyFill="1" applyBorder="1" applyAlignment="1">
      <alignment horizontal="right" vertical="center"/>
    </xf>
    <xf numFmtId="165" fontId="23" fillId="0" borderId="0" xfId="1" applyNumberFormat="1" applyFont="1" applyAlignment="1">
      <alignment vertical="center"/>
    </xf>
    <xf numFmtId="0" fontId="23" fillId="0" borderId="0" xfId="0" applyFont="1" applyAlignment="1">
      <alignment horizontal="center" vertical="center"/>
    </xf>
    <xf numFmtId="165" fontId="25" fillId="9" borderId="13" xfId="0" applyNumberFormat="1" applyFont="1" applyFill="1" applyBorder="1"/>
    <xf numFmtId="0" fontId="24" fillId="0" borderId="13" xfId="0" applyFont="1" applyBorder="1" applyAlignment="1">
      <alignment vertical="center"/>
    </xf>
    <xf numFmtId="0" fontId="24" fillId="0" borderId="13" xfId="0" quotePrefix="1" applyFont="1" applyBorder="1" applyAlignment="1">
      <alignment vertical="center" wrapText="1"/>
    </xf>
    <xf numFmtId="164" fontId="27" fillId="10" borderId="13" xfId="0" applyNumberFormat="1" applyFont="1" applyFill="1" applyBorder="1" applyAlignment="1">
      <alignment horizontal="right"/>
    </xf>
    <xf numFmtId="165" fontId="27" fillId="10" borderId="13" xfId="0" applyNumberFormat="1" applyFont="1" applyFill="1" applyBorder="1" applyAlignment="1">
      <alignment horizontal="right"/>
    </xf>
    <xf numFmtId="165" fontId="25" fillId="11" borderId="13" xfId="0" applyNumberFormat="1" applyFont="1" applyFill="1" applyBorder="1"/>
    <xf numFmtId="0" fontId="24" fillId="6" borderId="13" xfId="0" applyFont="1" applyFill="1" applyBorder="1" applyAlignment="1">
      <alignment horizontal="center" vertical="center"/>
    </xf>
    <xf numFmtId="3" fontId="24" fillId="0" borderId="13" xfId="0" applyNumberFormat="1" applyFont="1" applyBorder="1" applyAlignment="1">
      <alignment horizontal="center" vertical="center"/>
    </xf>
    <xf numFmtId="0" fontId="23" fillId="0" borderId="13" xfId="0" applyFont="1" applyBorder="1" applyAlignment="1">
      <alignment vertical="center"/>
    </xf>
    <xf numFmtId="41" fontId="23" fillId="4" borderId="13" xfId="2" applyFont="1" applyFill="1" applyBorder="1" applyAlignment="1">
      <alignment vertical="center"/>
    </xf>
    <xf numFmtId="2" fontId="23" fillId="4" borderId="13" xfId="0" applyNumberFormat="1" applyFont="1" applyFill="1" applyBorder="1" applyAlignment="1">
      <alignment horizontal="center" vertical="center"/>
    </xf>
    <xf numFmtId="3" fontId="23" fillId="4" borderId="13" xfId="0" applyNumberFormat="1" applyFont="1" applyFill="1" applyBorder="1" applyAlignment="1">
      <alignment horizontal="center" vertical="center"/>
    </xf>
    <xf numFmtId="43" fontId="30" fillId="4" borderId="13" xfId="0" applyNumberFormat="1" applyFont="1" applyFill="1" applyBorder="1" applyAlignment="1">
      <alignment horizontal="right" vertical="center"/>
    </xf>
    <xf numFmtId="165" fontId="25" fillId="8" borderId="13" xfId="0" applyNumberFormat="1" applyFont="1" applyFill="1" applyBorder="1" applyAlignment="1">
      <alignment horizontal="center"/>
    </xf>
    <xf numFmtId="3" fontId="25" fillId="8" borderId="13" xfId="0" applyNumberFormat="1" applyFont="1" applyFill="1" applyBorder="1" applyAlignment="1">
      <alignment horizontal="center"/>
    </xf>
    <xf numFmtId="165" fontId="31" fillId="8" borderId="13" xfId="0" applyNumberFormat="1" applyFont="1" applyFill="1" applyBorder="1" applyAlignment="1">
      <alignment horizontal="right"/>
    </xf>
    <xf numFmtId="0" fontId="23" fillId="13" borderId="13" xfId="0" applyFont="1" applyFill="1" applyBorder="1" applyAlignment="1">
      <alignment vertical="center"/>
    </xf>
    <xf numFmtId="0" fontId="24" fillId="0" borderId="13" xfId="0" applyFont="1" applyBorder="1" applyAlignment="1">
      <alignment vertical="center" wrapText="1"/>
    </xf>
    <xf numFmtId="43" fontId="23" fillId="2" borderId="13" xfId="0" applyNumberFormat="1" applyFont="1" applyFill="1" applyBorder="1" applyAlignment="1">
      <alignment horizontal="left" vertical="center"/>
    </xf>
    <xf numFmtId="0" fontId="27" fillId="10" borderId="13" xfId="0" applyFont="1" applyFill="1" applyBorder="1" applyAlignment="1">
      <alignment horizontal="left"/>
    </xf>
    <xf numFmtId="4" fontId="23" fillId="0" borderId="13" xfId="0" applyNumberFormat="1" applyFont="1" applyBorder="1" applyAlignment="1">
      <alignment vertical="center"/>
    </xf>
    <xf numFmtId="4" fontId="27" fillId="10" borderId="13" xfId="0" applyNumberFormat="1" applyFont="1" applyFill="1" applyBorder="1" applyAlignment="1">
      <alignment horizontal="right"/>
    </xf>
    <xf numFmtId="4" fontId="23" fillId="0" borderId="13" xfId="1" applyNumberFormat="1" applyFont="1" applyBorder="1" applyAlignment="1">
      <alignment horizontal="right" vertical="center"/>
    </xf>
    <xf numFmtId="4" fontId="23" fillId="0" borderId="13" xfId="0" applyNumberFormat="1" applyFont="1" applyBorder="1" applyAlignment="1">
      <alignment horizontal="right" vertical="center"/>
    </xf>
    <xf numFmtId="4" fontId="23" fillId="6" borderId="13" xfId="1" applyNumberFormat="1" applyFont="1" applyFill="1" applyBorder="1" applyAlignment="1">
      <alignment horizontal="right" vertical="center"/>
    </xf>
    <xf numFmtId="4" fontId="23" fillId="6" borderId="13" xfId="0" applyNumberFormat="1" applyFont="1" applyFill="1" applyBorder="1" applyAlignment="1">
      <alignment horizontal="right" vertical="center"/>
    </xf>
    <xf numFmtId="4" fontId="23" fillId="2" borderId="13" xfId="1" applyNumberFormat="1" applyFont="1" applyFill="1" applyBorder="1" applyAlignment="1">
      <alignment horizontal="right" vertical="center"/>
    </xf>
    <xf numFmtId="4" fontId="23" fillId="4" borderId="13" xfId="1" applyNumberFormat="1" applyFont="1" applyFill="1" applyBorder="1" applyAlignment="1">
      <alignment vertical="center"/>
    </xf>
    <xf numFmtId="4" fontId="27" fillId="8" borderId="13" xfId="0" applyNumberFormat="1" applyFont="1" applyFill="1" applyBorder="1"/>
    <xf numFmtId="166" fontId="0" fillId="0" borderId="39" xfId="0" applyNumberFormat="1" applyBorder="1"/>
    <xf numFmtId="166" fontId="20" fillId="0" borderId="39" xfId="0" applyNumberFormat="1" applyFont="1" applyBorder="1"/>
    <xf numFmtId="4" fontId="23" fillId="0" borderId="13" xfId="1" applyNumberFormat="1" applyFont="1" applyFill="1" applyBorder="1" applyAlignment="1">
      <alignment vertical="center"/>
    </xf>
    <xf numFmtId="41" fontId="23" fillId="0" borderId="0" xfId="2" applyFont="1" applyFill="1" applyAlignment="1">
      <alignment vertical="center"/>
    </xf>
    <xf numFmtId="0" fontId="23" fillId="14" borderId="0" xfId="0" applyFont="1" applyFill="1" applyAlignment="1">
      <alignment vertical="center" wrapText="1"/>
    </xf>
    <xf numFmtId="0" fontId="23" fillId="14" borderId="0" xfId="0" applyFont="1" applyFill="1" applyAlignment="1">
      <alignment vertical="center"/>
    </xf>
    <xf numFmtId="41" fontId="23" fillId="14" borderId="0" xfId="2" applyFont="1" applyFill="1" applyAlignment="1">
      <alignment vertical="center"/>
    </xf>
    <xf numFmtId="43" fontId="23" fillId="0" borderId="13" xfId="0" applyNumberFormat="1" applyFont="1" applyBorder="1" applyAlignment="1">
      <alignment horizontal="left" vertical="center"/>
    </xf>
    <xf numFmtId="9" fontId="23" fillId="0" borderId="13" xfId="3" applyFont="1" applyFill="1" applyBorder="1" applyAlignment="1">
      <alignment vertical="center"/>
    </xf>
    <xf numFmtId="41" fontId="23" fillId="15" borderId="13" xfId="2" applyFont="1" applyFill="1" applyBorder="1" applyAlignment="1">
      <alignment vertical="center"/>
    </xf>
    <xf numFmtId="2" fontId="23" fillId="15" borderId="13" xfId="0" applyNumberFormat="1" applyFont="1" applyFill="1" applyBorder="1" applyAlignment="1">
      <alignment horizontal="center" vertical="center"/>
    </xf>
    <xf numFmtId="3" fontId="23" fillId="15" borderId="13" xfId="0" applyNumberFormat="1" applyFont="1" applyFill="1" applyBorder="1" applyAlignment="1">
      <alignment horizontal="center" vertical="center"/>
    </xf>
    <xf numFmtId="4" fontId="23" fillId="15" borderId="13" xfId="1" applyNumberFormat="1" applyFont="1" applyFill="1" applyBorder="1" applyAlignment="1">
      <alignment vertical="center"/>
    </xf>
    <xf numFmtId="0" fontId="23" fillId="15" borderId="0" xfId="0" applyFont="1" applyFill="1" applyAlignment="1">
      <alignment vertical="center"/>
    </xf>
    <xf numFmtId="41" fontId="23" fillId="17" borderId="13" xfId="2" applyFont="1" applyFill="1" applyBorder="1" applyAlignment="1">
      <alignment vertical="center"/>
    </xf>
    <xf numFmtId="2" fontId="23" fillId="17" borderId="13" xfId="0" applyNumberFormat="1" applyFont="1" applyFill="1" applyBorder="1" applyAlignment="1">
      <alignment horizontal="center" vertical="center"/>
    </xf>
    <xf numFmtId="3" fontId="23" fillId="17" borderId="13" xfId="0" applyNumberFormat="1" applyFont="1" applyFill="1" applyBorder="1" applyAlignment="1">
      <alignment horizontal="center" vertical="center"/>
    </xf>
    <xf numFmtId="4" fontId="23" fillId="17" borderId="13" xfId="1" applyNumberFormat="1" applyFont="1" applyFill="1" applyBorder="1" applyAlignment="1">
      <alignment vertical="center"/>
    </xf>
    <xf numFmtId="43" fontId="30" fillId="17" borderId="13" xfId="0" applyNumberFormat="1" applyFont="1" applyFill="1" applyBorder="1" applyAlignment="1">
      <alignment horizontal="right" vertical="center"/>
    </xf>
    <xf numFmtId="0" fontId="27" fillId="0" borderId="13" xfId="0" applyFont="1" applyBorder="1" applyAlignment="1">
      <alignment horizontal="left"/>
    </xf>
    <xf numFmtId="164" fontId="27" fillId="0" borderId="13" xfId="0" applyNumberFormat="1" applyFont="1" applyBorder="1" applyAlignment="1">
      <alignment horizontal="right"/>
    </xf>
    <xf numFmtId="4" fontId="27" fillId="0" borderId="13" xfId="0" applyNumberFormat="1" applyFont="1" applyBorder="1" applyAlignment="1">
      <alignment horizontal="right"/>
    </xf>
    <xf numFmtId="0" fontId="27" fillId="16" borderId="13" xfId="0" applyFont="1" applyFill="1" applyBorder="1" applyAlignment="1">
      <alignment horizontal="left"/>
    </xf>
    <xf numFmtId="164" fontId="27" fillId="16" borderId="13" xfId="0" applyNumberFormat="1" applyFont="1" applyFill="1" applyBorder="1" applyAlignment="1">
      <alignment horizontal="right"/>
    </xf>
    <xf numFmtId="4" fontId="27" fillId="16" borderId="13" xfId="0" applyNumberFormat="1" applyFont="1" applyFill="1" applyBorder="1" applyAlignment="1">
      <alignment horizontal="right"/>
    </xf>
    <xf numFmtId="2" fontId="25" fillId="9" borderId="13" xfId="0" applyNumberFormat="1" applyFont="1" applyFill="1" applyBorder="1"/>
    <xf numFmtId="0" fontId="10" fillId="0" borderId="25" xfId="0" applyFont="1" applyBorder="1" applyAlignment="1">
      <alignment horizontal="left" vertical="center" wrapText="1"/>
    </xf>
    <xf numFmtId="0" fontId="10" fillId="0" borderId="35" xfId="0" applyFont="1" applyBorder="1" applyAlignment="1">
      <alignment horizontal="left" vertical="center" wrapText="1"/>
    </xf>
    <xf numFmtId="0" fontId="10" fillId="0" borderId="19" xfId="0" applyFont="1" applyBorder="1" applyAlignment="1">
      <alignment horizontal="left" vertical="center" wrapText="1"/>
    </xf>
    <xf numFmtId="0" fontId="10" fillId="0" borderId="21" xfId="0" applyFont="1" applyBorder="1" applyAlignment="1">
      <alignment horizontal="left" vertical="center" wrapText="1"/>
    </xf>
    <xf numFmtId="0" fontId="16" fillId="6" borderId="19" xfId="0" applyFont="1" applyFill="1" applyBorder="1" applyAlignment="1">
      <alignment horizontal="left" vertical="center" wrapText="1"/>
    </xf>
    <xf numFmtId="0" fontId="16" fillId="6" borderId="21" xfId="0" applyFont="1" applyFill="1" applyBorder="1" applyAlignment="1">
      <alignment horizontal="left" vertical="center" wrapText="1"/>
    </xf>
    <xf numFmtId="0" fontId="10" fillId="0" borderId="13" xfId="0" applyFont="1" applyBorder="1" applyAlignment="1">
      <alignment horizontal="left" vertical="center"/>
    </xf>
    <xf numFmtId="0" fontId="14" fillId="4" borderId="29" xfId="0" applyFont="1" applyFill="1" applyBorder="1" applyAlignment="1">
      <alignment horizontal="left" vertical="center"/>
    </xf>
    <xf numFmtId="0" fontId="14" fillId="4" borderId="28" xfId="0" applyFont="1" applyFill="1" applyBorder="1" applyAlignment="1">
      <alignment horizontal="left" vertical="center"/>
    </xf>
    <xf numFmtId="0" fontId="14" fillId="4" borderId="30" xfId="0" applyFont="1" applyFill="1" applyBorder="1" applyAlignment="1">
      <alignment horizontal="left" vertical="center"/>
    </xf>
    <xf numFmtId="0" fontId="14" fillId="4" borderId="14" xfId="0" applyFont="1" applyFill="1" applyBorder="1" applyAlignment="1">
      <alignment horizontal="left" vertical="center"/>
    </xf>
    <xf numFmtId="0" fontId="14" fillId="4" borderId="15" xfId="0" applyFont="1" applyFill="1" applyBorder="1" applyAlignment="1">
      <alignment horizontal="left" vertical="center"/>
    </xf>
    <xf numFmtId="0" fontId="14" fillId="4" borderId="17" xfId="0" applyFont="1" applyFill="1" applyBorder="1" applyAlignment="1">
      <alignment horizontal="left" vertical="center"/>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0" fillId="0" borderId="13" xfId="0" applyFont="1" applyBorder="1" applyAlignment="1">
      <alignment horizontal="left" vertical="center" wrapText="1"/>
    </xf>
    <xf numFmtId="0" fontId="13" fillId="0" borderId="13" xfId="0" applyFont="1" applyBorder="1" applyAlignment="1">
      <alignment horizontal="left" vertical="center" wrapText="1"/>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35" xfId="0" applyFont="1" applyBorder="1" applyAlignment="1">
      <alignment horizontal="left" vertical="center"/>
    </xf>
    <xf numFmtId="0" fontId="10" fillId="0" borderId="20" xfId="0"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5" fillId="3" borderId="7" xfId="0" applyFont="1" applyFill="1" applyBorder="1" applyAlignment="1">
      <alignment vertical="center" wrapText="1"/>
    </xf>
    <xf numFmtId="0" fontId="6" fillId="0" borderId="2" xfId="0" applyFont="1" applyBorder="1" applyAlignment="1">
      <alignment vertical="center"/>
    </xf>
    <xf numFmtId="0" fontId="6" fillId="0" borderId="8" xfId="0" applyFont="1" applyBorder="1" applyAlignment="1">
      <alignment vertical="center"/>
    </xf>
    <xf numFmtId="3" fontId="7" fillId="0" borderId="0" xfId="0" applyNumberFormat="1" applyFont="1" applyAlignment="1">
      <alignment horizontal="center" vertical="center"/>
    </xf>
    <xf numFmtId="0" fontId="4" fillId="0" borderId="0" xfId="0" applyFont="1" applyAlignment="1">
      <alignment vertical="center"/>
    </xf>
    <xf numFmtId="0" fontId="6" fillId="0" borderId="3" xfId="0" applyFont="1" applyBorder="1" applyAlignment="1">
      <alignment vertical="center"/>
    </xf>
    <xf numFmtId="3" fontId="8" fillId="0" borderId="2" xfId="0" applyNumberFormat="1" applyFont="1" applyBorder="1" applyAlignment="1">
      <alignment horizontal="center" vertical="center"/>
    </xf>
    <xf numFmtId="0" fontId="6" fillId="0" borderId="4" xfId="0" applyFont="1" applyBorder="1" applyAlignment="1">
      <alignment vertical="center"/>
    </xf>
    <xf numFmtId="0" fontId="16" fillId="0" borderId="13" xfId="0" applyFont="1" applyBorder="1" applyAlignment="1">
      <alignment horizontal="left" vertical="center" wrapText="1"/>
    </xf>
    <xf numFmtId="0" fontId="11" fillId="5" borderId="19" xfId="0" applyFont="1" applyFill="1" applyBorder="1" applyAlignment="1">
      <alignment horizontal="left" vertical="center" wrapText="1"/>
    </xf>
    <xf numFmtId="0" fontId="11" fillId="5" borderId="20" xfId="0" applyFont="1" applyFill="1" applyBorder="1" applyAlignment="1">
      <alignment horizontal="left" vertical="center" wrapText="1"/>
    </xf>
    <xf numFmtId="0" fontId="10" fillId="0" borderId="37" xfId="0" applyFont="1" applyBorder="1" applyAlignment="1">
      <alignment horizontal="left" vertical="center" wrapText="1"/>
    </xf>
    <xf numFmtId="0" fontId="16" fillId="0" borderId="37" xfId="0" applyFont="1" applyBorder="1" applyAlignment="1">
      <alignment horizontal="left" vertical="center" wrapText="1"/>
    </xf>
    <xf numFmtId="0" fontId="16" fillId="0" borderId="21" xfId="0" applyFont="1" applyBorder="1" applyAlignment="1">
      <alignment horizontal="left" vertical="center" wrapText="1"/>
    </xf>
    <xf numFmtId="0" fontId="14" fillId="4" borderId="18" xfId="0" applyFont="1" applyFill="1" applyBorder="1" applyAlignment="1">
      <alignment horizontal="left" vertical="center"/>
    </xf>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0" fillId="0" borderId="10" xfId="0" applyFont="1" applyBorder="1" applyAlignment="1">
      <alignment horizontal="left" vertical="center"/>
    </xf>
    <xf numFmtId="0" fontId="10" fillId="0" borderId="12" xfId="0" applyFont="1" applyBorder="1" applyAlignment="1">
      <alignment horizontal="left" vertical="center"/>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37" fontId="10" fillId="0" borderId="10" xfId="0" applyNumberFormat="1" applyFont="1" applyBorder="1" applyAlignment="1">
      <alignment horizontal="left" vertical="center" wrapText="1"/>
    </xf>
    <xf numFmtId="37" fontId="10" fillId="0" borderId="12" xfId="0" applyNumberFormat="1" applyFont="1" applyBorder="1" applyAlignment="1">
      <alignment horizontal="left" vertical="center" wrapText="1"/>
    </xf>
    <xf numFmtId="0" fontId="10" fillId="6" borderId="19"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6" borderId="13" xfId="0" applyFont="1" applyFill="1" applyBorder="1" applyAlignment="1">
      <alignment horizontal="left" vertical="center" wrapText="1"/>
    </xf>
    <xf numFmtId="0" fontId="16" fillId="6" borderId="13" xfId="0" applyFont="1" applyFill="1" applyBorder="1" applyAlignment="1">
      <alignment horizontal="left" vertical="center" wrapText="1"/>
    </xf>
    <xf numFmtId="0" fontId="11" fillId="5" borderId="32" xfId="0" applyFont="1" applyFill="1" applyBorder="1" applyAlignment="1">
      <alignment vertical="center"/>
    </xf>
    <xf numFmtId="0" fontId="11" fillId="5" borderId="33" xfId="0" applyFont="1" applyFill="1" applyBorder="1" applyAlignment="1">
      <alignment vertical="center"/>
    </xf>
    <xf numFmtId="0" fontId="11" fillId="5" borderId="32" xfId="0" applyFont="1" applyFill="1" applyBorder="1" applyAlignment="1">
      <alignment horizontal="left" vertical="center" wrapText="1"/>
    </xf>
    <xf numFmtId="0" fontId="11" fillId="5" borderId="33" xfId="0" applyFont="1" applyFill="1" applyBorder="1" applyAlignment="1">
      <alignment horizontal="left" vertical="center" wrapText="1"/>
    </xf>
    <xf numFmtId="0" fontId="16" fillId="0" borderId="19" xfId="0" applyFont="1" applyBorder="1" applyAlignment="1">
      <alignment horizontal="left" vertical="center" wrapText="1"/>
    </xf>
    <xf numFmtId="0" fontId="13" fillId="4" borderId="29" xfId="0" applyFont="1" applyFill="1" applyBorder="1" applyAlignment="1">
      <alignment horizontal="left" vertical="center"/>
    </xf>
    <xf numFmtId="0" fontId="13" fillId="4" borderId="28" xfId="0" applyFont="1" applyFill="1" applyBorder="1" applyAlignment="1">
      <alignment horizontal="left" vertical="center"/>
    </xf>
    <xf numFmtId="0" fontId="13" fillId="4" borderId="30" xfId="0" applyFont="1" applyFill="1" applyBorder="1" applyAlignment="1">
      <alignment horizontal="left" vertical="center"/>
    </xf>
    <xf numFmtId="0" fontId="14" fillId="0" borderId="13" xfId="0" applyFont="1" applyBorder="1" applyAlignment="1">
      <alignment horizontal="left" vertical="center" wrapText="1"/>
    </xf>
    <xf numFmtId="0" fontId="0" fillId="0" borderId="39" xfId="0" applyBorder="1" applyAlignment="1">
      <alignment horizontal="center"/>
    </xf>
    <xf numFmtId="0" fontId="25" fillId="0" borderId="19" xfId="0" applyFont="1" applyBorder="1" applyAlignment="1">
      <alignment horizontal="left"/>
    </xf>
    <xf numFmtId="0" fontId="25" fillId="0" borderId="21" xfId="0" applyFont="1" applyBorder="1" applyAlignment="1">
      <alignment horizontal="left"/>
    </xf>
    <xf numFmtId="3" fontId="24" fillId="0" borderId="0" xfId="0" applyNumberFormat="1" applyFont="1" applyAlignment="1">
      <alignment horizontal="center" vertical="center"/>
    </xf>
    <xf numFmtId="0" fontId="24" fillId="0" borderId="0" xfId="0" applyFont="1" applyAlignment="1">
      <alignment vertical="center"/>
    </xf>
    <xf numFmtId="0" fontId="24" fillId="0" borderId="3" xfId="0" applyFont="1" applyBorder="1" applyAlignment="1">
      <alignment vertical="center"/>
    </xf>
    <xf numFmtId="0" fontId="22" fillId="0" borderId="13" xfId="0" applyFont="1" applyBorder="1" applyAlignment="1">
      <alignment vertical="center" wrapText="1"/>
    </xf>
    <xf numFmtId="0" fontId="24" fillId="0" borderId="13" xfId="0" applyFont="1" applyBorder="1" applyAlignment="1">
      <alignment vertical="center"/>
    </xf>
    <xf numFmtId="0" fontId="23" fillId="0" borderId="0" xfId="0" applyFont="1" applyAlignment="1">
      <alignment vertical="center"/>
    </xf>
    <xf numFmtId="0" fontId="26" fillId="0" borderId="0" xfId="0" applyFont="1" applyAlignment="1">
      <alignment vertical="center" wrapText="1"/>
    </xf>
    <xf numFmtId="0" fontId="23" fillId="0" borderId="13" xfId="0" applyFont="1" applyBorder="1" applyAlignment="1">
      <alignment horizontal="left" vertical="center"/>
    </xf>
    <xf numFmtId="0" fontId="23" fillId="6" borderId="13" xfId="0" applyFont="1" applyFill="1" applyBorder="1" applyAlignment="1">
      <alignment horizontal="left" vertical="center" wrapText="1"/>
    </xf>
    <xf numFmtId="0" fontId="23" fillId="0" borderId="13" xfId="0" applyFont="1" applyBorder="1" applyAlignment="1">
      <alignment horizontal="left" vertical="center" wrapText="1"/>
    </xf>
    <xf numFmtId="49" fontId="25" fillId="6" borderId="13" xfId="0" applyNumberFormat="1" applyFont="1" applyFill="1" applyBorder="1" applyAlignment="1">
      <alignment horizontal="left" vertical="center" wrapText="1"/>
    </xf>
    <xf numFmtId="0" fontId="22" fillId="8" borderId="13" xfId="0" applyFont="1" applyFill="1" applyBorder="1" applyAlignment="1">
      <alignment horizontal="left"/>
    </xf>
    <xf numFmtId="0" fontId="22" fillId="9" borderId="13" xfId="0" applyFont="1" applyFill="1" applyBorder="1" applyAlignment="1">
      <alignment horizontal="left"/>
    </xf>
    <xf numFmtId="0" fontId="28" fillId="0" borderId="13" xfId="0" applyFont="1" applyBorder="1" applyAlignment="1">
      <alignment horizontal="left" vertical="center"/>
    </xf>
    <xf numFmtId="0" fontId="24" fillId="6" borderId="13" xfId="0" applyFont="1" applyFill="1" applyBorder="1" applyAlignment="1">
      <alignment horizontal="left" vertical="center" wrapText="1"/>
    </xf>
    <xf numFmtId="0" fontId="24" fillId="0" borderId="13" xfId="0" applyFont="1" applyBorder="1" applyAlignment="1">
      <alignment horizontal="left" vertical="center" wrapText="1"/>
    </xf>
    <xf numFmtId="0" fontId="27" fillId="10" borderId="13" xfId="0" applyFont="1" applyFill="1" applyBorder="1" applyAlignment="1">
      <alignment horizontal="left"/>
    </xf>
    <xf numFmtId="0" fontId="29" fillId="11" borderId="13" xfId="0" applyFont="1" applyFill="1" applyBorder="1" applyAlignment="1">
      <alignment horizontal="left"/>
    </xf>
    <xf numFmtId="0" fontId="27" fillId="16" borderId="19" xfId="0" applyFont="1" applyFill="1" applyBorder="1" applyAlignment="1">
      <alignment horizontal="left"/>
    </xf>
    <xf numFmtId="0" fontId="27" fillId="16" borderId="21" xfId="0" applyFont="1" applyFill="1" applyBorder="1" applyAlignment="1">
      <alignment horizontal="left"/>
    </xf>
    <xf numFmtId="0" fontId="27" fillId="8" borderId="13" xfId="0" applyFont="1" applyFill="1" applyBorder="1" applyAlignment="1">
      <alignment horizontal="left"/>
    </xf>
    <xf numFmtId="0" fontId="30" fillId="4" borderId="13" xfId="0" applyFont="1" applyFill="1" applyBorder="1" applyAlignment="1">
      <alignment vertical="center" wrapText="1"/>
    </xf>
    <xf numFmtId="37" fontId="23" fillId="0" borderId="13" xfId="0" applyNumberFormat="1" applyFont="1" applyBorder="1" applyAlignment="1">
      <alignment horizontal="left" vertical="center" wrapText="1"/>
    </xf>
    <xf numFmtId="0" fontId="26" fillId="17" borderId="19" xfId="0" applyFont="1" applyFill="1" applyBorder="1" applyAlignment="1">
      <alignment horizontal="left" vertical="center" wrapText="1"/>
    </xf>
    <xf numFmtId="0" fontId="30" fillId="17" borderId="21" xfId="0" applyFont="1" applyFill="1" applyBorder="1" applyAlignment="1">
      <alignment horizontal="left" vertical="center" wrapText="1"/>
    </xf>
    <xf numFmtId="0" fontId="30" fillId="15" borderId="19" xfId="0" applyFont="1" applyFill="1" applyBorder="1" applyAlignment="1">
      <alignment horizontal="left" vertical="center" wrapText="1"/>
    </xf>
    <xf numFmtId="0" fontId="30" fillId="15" borderId="21" xfId="0" applyFont="1" applyFill="1" applyBorder="1" applyAlignment="1">
      <alignment horizontal="left" vertical="center" wrapText="1"/>
    </xf>
    <xf numFmtId="0" fontId="23" fillId="0" borderId="19" xfId="0" applyFont="1" applyBorder="1" applyAlignment="1">
      <alignment horizontal="left" vertical="center" wrapText="1"/>
    </xf>
    <xf numFmtId="0" fontId="23" fillId="0" borderId="21" xfId="0" applyFont="1" applyBorder="1" applyAlignment="1">
      <alignment horizontal="left" vertical="center" wrapText="1"/>
    </xf>
  </cellXfs>
  <cellStyles count="4">
    <cellStyle name="Comma [0]" xfId="2" builtinId="6"/>
    <cellStyle name="Currency" xfId="1"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I78"/>
  <sheetViews>
    <sheetView zoomScale="130" zoomScaleNormal="130" workbookViewId="0">
      <selection activeCell="A3" sqref="A3:G3"/>
    </sheetView>
  </sheetViews>
  <sheetFormatPr defaultColWidth="12.42578125" defaultRowHeight="12.75" x14ac:dyDescent="0.25"/>
  <cols>
    <col min="1" max="1" width="12.42578125" style="6"/>
    <col min="2" max="2" width="65" style="6" customWidth="1"/>
    <col min="3" max="3" width="11.140625" style="9" customWidth="1"/>
    <col min="4" max="4" width="10.42578125" style="9" customWidth="1"/>
    <col min="5" max="5" width="17.85546875" style="10" bestFit="1" customWidth="1"/>
    <col min="6" max="6" width="19" style="8" bestFit="1" customWidth="1"/>
    <col min="7" max="7" width="104.42578125" style="6" customWidth="1"/>
    <col min="8" max="8" width="74.85546875" style="6" customWidth="1"/>
    <col min="9" max="16384" width="12.42578125" style="6"/>
  </cols>
  <sheetData>
    <row r="1" spans="1:8" x14ac:dyDescent="0.25">
      <c r="A1" s="1" t="s">
        <v>0</v>
      </c>
      <c r="B1" s="12" t="s">
        <v>1</v>
      </c>
      <c r="C1" s="3"/>
      <c r="D1" s="80"/>
      <c r="E1" s="81"/>
      <c r="F1" s="82"/>
      <c r="G1" s="2"/>
    </row>
    <row r="2" spans="1:8" x14ac:dyDescent="0.25">
      <c r="A2" s="1" t="s">
        <v>2</v>
      </c>
      <c r="B2" s="2"/>
      <c r="C2" s="3"/>
      <c r="D2" s="80"/>
      <c r="E2" s="81"/>
      <c r="F2" s="82"/>
      <c r="G2" s="2"/>
    </row>
    <row r="3" spans="1:8" ht="22.7" customHeight="1" x14ac:dyDescent="0.25">
      <c r="A3" s="195" t="s">
        <v>3</v>
      </c>
      <c r="B3" s="196"/>
      <c r="C3" s="196"/>
      <c r="D3" s="196"/>
      <c r="E3" s="196"/>
      <c r="F3" s="196"/>
      <c r="G3" s="196"/>
    </row>
    <row r="4" spans="1:8" ht="13.5" thickBot="1" x14ac:dyDescent="0.3">
      <c r="A4" s="4"/>
      <c r="B4" s="5"/>
      <c r="C4" s="83"/>
      <c r="D4" s="84"/>
      <c r="E4" s="85"/>
      <c r="F4" s="86"/>
      <c r="G4" s="2"/>
    </row>
    <row r="5" spans="1:8" ht="27" customHeight="1" x14ac:dyDescent="0.25">
      <c r="A5" s="197" t="s">
        <v>4</v>
      </c>
      <c r="B5" s="198"/>
      <c r="C5" s="199"/>
      <c r="D5" s="200" t="s">
        <v>5</v>
      </c>
      <c r="E5" s="201"/>
      <c r="F5" s="202"/>
      <c r="G5" s="2"/>
    </row>
    <row r="6" spans="1:8" x14ac:dyDescent="0.25">
      <c r="A6" s="201"/>
      <c r="B6" s="201"/>
      <c r="C6" s="201"/>
      <c r="D6" s="203" t="s">
        <v>6</v>
      </c>
      <c r="E6" s="198"/>
      <c r="F6" s="204"/>
      <c r="G6" s="2"/>
    </row>
    <row r="7" spans="1:8" ht="13.5" x14ac:dyDescent="0.25">
      <c r="A7" s="16" t="s">
        <v>7</v>
      </c>
      <c r="B7" s="17" t="s">
        <v>8</v>
      </c>
      <c r="C7" s="18" t="s">
        <v>9</v>
      </c>
      <c r="D7" s="19" t="s">
        <v>10</v>
      </c>
      <c r="E7" s="20" t="s">
        <v>11</v>
      </c>
      <c r="F7" s="21" t="s">
        <v>12</v>
      </c>
      <c r="G7" s="22" t="s">
        <v>13</v>
      </c>
      <c r="H7" s="13" t="s">
        <v>14</v>
      </c>
    </row>
    <row r="8" spans="1:8" x14ac:dyDescent="0.25">
      <c r="A8" s="188" t="s">
        <v>15</v>
      </c>
      <c r="B8" s="189"/>
      <c r="C8" s="189"/>
      <c r="D8" s="189"/>
      <c r="E8" s="189"/>
      <c r="F8" s="190"/>
      <c r="G8" s="23"/>
    </row>
    <row r="9" spans="1:8" ht="13.5" x14ac:dyDescent="0.25">
      <c r="A9" s="191" t="s">
        <v>16</v>
      </c>
      <c r="B9" s="192"/>
      <c r="C9" s="193"/>
      <c r="D9" s="193"/>
      <c r="E9" s="193"/>
      <c r="F9" s="193"/>
      <c r="G9" s="24"/>
    </row>
    <row r="10" spans="1:8" x14ac:dyDescent="0.25">
      <c r="A10" s="172" t="s">
        <v>17</v>
      </c>
      <c r="B10" s="194"/>
      <c r="C10" s="11" t="s">
        <v>18</v>
      </c>
      <c r="D10" s="25">
        <v>8</v>
      </c>
      <c r="E10" s="26">
        <v>110</v>
      </c>
      <c r="F10" s="27">
        <f>ROUND(D10*E10,0)</f>
        <v>880</v>
      </c>
      <c r="G10" s="65" t="s">
        <v>19</v>
      </c>
      <c r="H10" s="8"/>
    </row>
    <row r="11" spans="1:8" x14ac:dyDescent="0.25">
      <c r="A11" s="172" t="s">
        <v>20</v>
      </c>
      <c r="B11" s="194"/>
      <c r="C11" s="11" t="s">
        <v>18</v>
      </c>
      <c r="D11" s="25">
        <v>8</v>
      </c>
      <c r="E11" s="26">
        <v>90</v>
      </c>
      <c r="F11" s="27">
        <f t="shared" ref="F11" si="0">ROUND(D11*E11,0)</f>
        <v>720</v>
      </c>
      <c r="G11" s="65" t="s">
        <v>19</v>
      </c>
      <c r="H11" s="8"/>
    </row>
    <row r="12" spans="1:8" x14ac:dyDescent="0.25">
      <c r="A12" s="170" t="s">
        <v>21</v>
      </c>
      <c r="B12" s="171"/>
      <c r="C12" s="11" t="s">
        <v>18</v>
      </c>
      <c r="D12" s="25">
        <v>8</v>
      </c>
      <c r="E12" s="29">
        <v>90</v>
      </c>
      <c r="F12" s="27">
        <f>ROUND(D12*E12,0)</f>
        <v>720</v>
      </c>
      <c r="G12" s="65" t="s">
        <v>19</v>
      </c>
      <c r="H12" s="8"/>
    </row>
    <row r="13" spans="1:8" x14ac:dyDescent="0.25">
      <c r="A13" s="170" t="s">
        <v>22</v>
      </c>
      <c r="B13" s="171"/>
      <c r="C13" s="11" t="s">
        <v>18</v>
      </c>
      <c r="D13" s="25">
        <v>8</v>
      </c>
      <c r="E13" s="29">
        <v>70</v>
      </c>
      <c r="F13" s="27">
        <f t="shared" ref="F13:F15" si="1">ROUND(D13*E13,0)</f>
        <v>560</v>
      </c>
      <c r="G13" s="75" t="s">
        <v>19</v>
      </c>
      <c r="H13" s="8"/>
    </row>
    <row r="14" spans="1:8" x14ac:dyDescent="0.25">
      <c r="A14" s="172" t="s">
        <v>23</v>
      </c>
      <c r="B14" s="173"/>
      <c r="C14" s="11" t="s">
        <v>18</v>
      </c>
      <c r="D14" s="25">
        <v>8</v>
      </c>
      <c r="E14" s="29">
        <v>35</v>
      </c>
      <c r="F14" s="27">
        <f t="shared" si="1"/>
        <v>280</v>
      </c>
      <c r="G14" s="75" t="s">
        <v>19</v>
      </c>
      <c r="H14" s="8"/>
    </row>
    <row r="15" spans="1:8" x14ac:dyDescent="0.25">
      <c r="A15" s="172" t="s">
        <v>24</v>
      </c>
      <c r="B15" s="173"/>
      <c r="C15" s="11" t="s">
        <v>18</v>
      </c>
      <c r="D15" s="25">
        <v>8</v>
      </c>
      <c r="E15" s="26">
        <v>400</v>
      </c>
      <c r="F15" s="27">
        <f t="shared" si="1"/>
        <v>3200</v>
      </c>
      <c r="G15" s="65" t="s">
        <v>19</v>
      </c>
      <c r="H15" s="8"/>
    </row>
    <row r="16" spans="1:8" ht="13.5" thickBot="1" x14ac:dyDescent="0.3">
      <c r="A16" s="172" t="s">
        <v>25</v>
      </c>
      <c r="B16" s="173"/>
      <c r="C16" s="11" t="s">
        <v>18</v>
      </c>
      <c r="D16" s="25">
        <v>8</v>
      </c>
      <c r="E16" s="26">
        <v>150</v>
      </c>
      <c r="F16" s="27">
        <f t="shared" ref="F16" si="2">ROUND(D16*E16,0)</f>
        <v>1200</v>
      </c>
      <c r="G16" s="65" t="s">
        <v>19</v>
      </c>
      <c r="H16" s="8"/>
    </row>
    <row r="17" spans="1:8" ht="13.5" thickBot="1" x14ac:dyDescent="0.3">
      <c r="A17" s="180" t="s">
        <v>26</v>
      </c>
      <c r="B17" s="181"/>
      <c r="C17" s="181"/>
      <c r="D17" s="181"/>
      <c r="E17" s="182"/>
      <c r="F17" s="30">
        <f>SUM(F10:F16)</f>
        <v>7560</v>
      </c>
      <c r="G17" s="31"/>
      <c r="H17" s="8"/>
    </row>
    <row r="18" spans="1:8" x14ac:dyDescent="0.25">
      <c r="A18" s="183" t="s">
        <v>27</v>
      </c>
      <c r="B18" s="184"/>
      <c r="C18" s="184"/>
      <c r="D18" s="184"/>
      <c r="E18" s="184"/>
      <c r="F18" s="185"/>
      <c r="G18" s="28"/>
      <c r="H18" s="8"/>
    </row>
    <row r="19" spans="1:8" x14ac:dyDescent="0.25">
      <c r="A19" s="186" t="s">
        <v>28</v>
      </c>
      <c r="B19" s="186"/>
      <c r="C19" s="11" t="s">
        <v>29</v>
      </c>
      <c r="D19" s="25">
        <v>8</v>
      </c>
      <c r="E19" s="26">
        <v>200</v>
      </c>
      <c r="F19" s="32">
        <f>D19*E19</f>
        <v>1600</v>
      </c>
      <c r="G19" s="28"/>
      <c r="H19" s="8"/>
    </row>
    <row r="20" spans="1:8" ht="13.5" thickBot="1" x14ac:dyDescent="0.3">
      <c r="A20" s="177" t="s">
        <v>30</v>
      </c>
      <c r="B20" s="178"/>
      <c r="C20" s="178"/>
      <c r="D20" s="178"/>
      <c r="E20" s="179"/>
      <c r="F20" s="33">
        <f>SUM(F19:F19)</f>
        <v>1600</v>
      </c>
      <c r="G20" s="34"/>
      <c r="H20" s="8"/>
    </row>
    <row r="21" spans="1:8" s="67" customFormat="1" x14ac:dyDescent="0.25">
      <c r="A21" s="187" t="s">
        <v>31</v>
      </c>
      <c r="B21" s="187"/>
      <c r="C21" s="187"/>
      <c r="D21" s="187"/>
      <c r="E21" s="187"/>
      <c r="F21" s="187"/>
      <c r="G21" s="65"/>
      <c r="H21" s="66"/>
    </row>
    <row r="22" spans="1:8" x14ac:dyDescent="0.25">
      <c r="A22" s="176" t="s">
        <v>32</v>
      </c>
      <c r="B22" s="176"/>
      <c r="C22" s="11" t="s">
        <v>18</v>
      </c>
      <c r="D22" s="25">
        <v>8</v>
      </c>
      <c r="E22" s="64">
        <v>100</v>
      </c>
      <c r="F22" s="32">
        <f>ROUND(D22*E22,0)</f>
        <v>800</v>
      </c>
      <c r="G22" s="28"/>
      <c r="H22" s="14"/>
    </row>
    <row r="23" spans="1:8" x14ac:dyDescent="0.25">
      <c r="A23" s="174" t="s">
        <v>33</v>
      </c>
      <c r="B23" s="175"/>
      <c r="C23" s="70" t="s">
        <v>34</v>
      </c>
      <c r="D23" s="71">
        <v>11</v>
      </c>
      <c r="E23" s="72">
        <v>20</v>
      </c>
      <c r="F23" s="73">
        <f t="shared" ref="F23:F24" si="3">ROUND(D23*E23,0)</f>
        <v>220</v>
      </c>
      <c r="G23" s="34" t="s">
        <v>35</v>
      </c>
      <c r="H23" s="8"/>
    </row>
    <row r="24" spans="1:8" x14ac:dyDescent="0.25">
      <c r="A24" s="229" t="s">
        <v>36</v>
      </c>
      <c r="B24" s="210"/>
      <c r="C24" s="70" t="s">
        <v>37</v>
      </c>
      <c r="D24" s="71">
        <v>19</v>
      </c>
      <c r="E24" s="72">
        <v>19</v>
      </c>
      <c r="F24" s="73">
        <f t="shared" si="3"/>
        <v>361</v>
      </c>
      <c r="G24" s="34" t="s">
        <v>38</v>
      </c>
      <c r="H24" s="8"/>
    </row>
    <row r="25" spans="1:8" x14ac:dyDescent="0.25">
      <c r="A25" s="176" t="s">
        <v>39</v>
      </c>
      <c r="B25" s="176"/>
      <c r="C25" s="11" t="s">
        <v>40</v>
      </c>
      <c r="D25" s="25">
        <v>2</v>
      </c>
      <c r="E25" s="64">
        <v>250</v>
      </c>
      <c r="F25" s="32">
        <f>ROUND(D25*E25,0)</f>
        <v>500</v>
      </c>
      <c r="G25" s="28" t="s">
        <v>41</v>
      </c>
      <c r="H25" s="14"/>
    </row>
    <row r="26" spans="1:8" s="67" customFormat="1" ht="13.5" thickBot="1" x14ac:dyDescent="0.3">
      <c r="A26" s="230" t="s">
        <v>42</v>
      </c>
      <c r="B26" s="231"/>
      <c r="C26" s="231"/>
      <c r="D26" s="231"/>
      <c r="E26" s="232"/>
      <c r="F26" s="74">
        <f>SUM(F22:F25)</f>
        <v>1881</v>
      </c>
      <c r="G26" s="68"/>
      <c r="H26" s="69"/>
    </row>
    <row r="27" spans="1:8" x14ac:dyDescent="0.25">
      <c r="A27" s="233" t="s">
        <v>43</v>
      </c>
      <c r="B27" s="233"/>
      <c r="C27" s="233"/>
      <c r="D27" s="233"/>
      <c r="E27" s="233"/>
      <c r="F27" s="233"/>
      <c r="G27" s="34"/>
      <c r="H27" s="8"/>
    </row>
    <row r="28" spans="1:8" ht="13.7" customHeight="1" x14ac:dyDescent="0.25">
      <c r="A28" s="206" t="s">
        <v>44</v>
      </c>
      <c r="B28" s="207"/>
      <c r="C28" s="207"/>
      <c r="D28" s="207"/>
      <c r="E28" s="207"/>
      <c r="F28" s="77">
        <f>SUM(F29:F30)</f>
        <v>115</v>
      </c>
      <c r="G28" s="34"/>
      <c r="H28" s="8"/>
    </row>
    <row r="29" spans="1:8" x14ac:dyDescent="0.25">
      <c r="A29" s="186" t="s">
        <v>45</v>
      </c>
      <c r="B29" s="186"/>
      <c r="C29" s="35" t="s">
        <v>46</v>
      </c>
      <c r="D29" s="36">
        <v>55</v>
      </c>
      <c r="E29" s="37">
        <v>1</v>
      </c>
      <c r="F29" s="38">
        <f t="shared" ref="F29:F30" si="4">ROUND(D29*E29,0)</f>
        <v>55</v>
      </c>
      <c r="G29" s="34"/>
      <c r="H29" s="8"/>
    </row>
    <row r="30" spans="1:8" ht="16.5" customHeight="1" x14ac:dyDescent="0.25">
      <c r="A30" s="186" t="s">
        <v>47</v>
      </c>
      <c r="B30" s="186"/>
      <c r="C30" s="35" t="s">
        <v>48</v>
      </c>
      <c r="D30" s="36">
        <v>1</v>
      </c>
      <c r="E30" s="37">
        <v>60</v>
      </c>
      <c r="F30" s="38">
        <f t="shared" si="4"/>
        <v>60</v>
      </c>
      <c r="G30" s="34"/>
      <c r="H30" s="8"/>
    </row>
    <row r="31" spans="1:8" ht="13.7" customHeight="1" x14ac:dyDescent="0.25">
      <c r="A31" s="206" t="s">
        <v>49</v>
      </c>
      <c r="B31" s="207"/>
      <c r="C31" s="207"/>
      <c r="D31" s="207"/>
      <c r="E31" s="207"/>
      <c r="F31" s="77">
        <f>SUM(F32:F40)</f>
        <v>695</v>
      </c>
      <c r="G31" s="34" t="s">
        <v>50</v>
      </c>
      <c r="H31" s="8"/>
    </row>
    <row r="32" spans="1:8" x14ac:dyDescent="0.25">
      <c r="A32" s="208" t="s">
        <v>51</v>
      </c>
      <c r="B32" s="209"/>
      <c r="C32" s="39" t="s">
        <v>29</v>
      </c>
      <c r="D32" s="40">
        <v>1</v>
      </c>
      <c r="E32" s="41">
        <v>85</v>
      </c>
      <c r="F32" s="42">
        <f t="shared" ref="F32:F51" si="5">ROUND(D32*E32,0)</f>
        <v>85</v>
      </c>
      <c r="G32" s="34"/>
      <c r="H32" s="8"/>
    </row>
    <row r="33" spans="1:8" x14ac:dyDescent="0.25">
      <c r="A33" s="172" t="s">
        <v>52</v>
      </c>
      <c r="B33" s="210"/>
      <c r="C33" s="39" t="s">
        <v>37</v>
      </c>
      <c r="D33" s="40">
        <v>25</v>
      </c>
      <c r="E33" s="41">
        <v>4</v>
      </c>
      <c r="F33" s="42">
        <f t="shared" si="5"/>
        <v>100</v>
      </c>
      <c r="G33" s="34"/>
      <c r="H33" s="8"/>
    </row>
    <row r="34" spans="1:8" x14ac:dyDescent="0.25">
      <c r="A34" s="186" t="s">
        <v>53</v>
      </c>
      <c r="B34" s="205"/>
      <c r="C34" s="39" t="s">
        <v>54</v>
      </c>
      <c r="D34" s="40">
        <v>5</v>
      </c>
      <c r="E34" s="41">
        <v>20</v>
      </c>
      <c r="F34" s="42">
        <f t="shared" ref="F34:F35" si="6">ROUND(D34*E34,0)</f>
        <v>100</v>
      </c>
      <c r="G34" s="34"/>
      <c r="H34" s="8"/>
    </row>
    <row r="35" spans="1:8" x14ac:dyDescent="0.25">
      <c r="A35" s="186" t="s">
        <v>55</v>
      </c>
      <c r="B35" s="205"/>
      <c r="C35" s="60" t="s">
        <v>56</v>
      </c>
      <c r="D35" s="61">
        <v>3</v>
      </c>
      <c r="E35" s="62">
        <v>20</v>
      </c>
      <c r="F35" s="63">
        <f t="shared" si="6"/>
        <v>60</v>
      </c>
      <c r="G35" s="34"/>
      <c r="H35" s="8"/>
    </row>
    <row r="36" spans="1:8" x14ac:dyDescent="0.25">
      <c r="A36" s="186" t="s">
        <v>57</v>
      </c>
      <c r="B36" s="205"/>
      <c r="C36" s="35" t="s">
        <v>54</v>
      </c>
      <c r="D36" s="25">
        <v>5</v>
      </c>
      <c r="E36" s="64">
        <v>19</v>
      </c>
      <c r="F36" s="38">
        <f>ROUND(D36*E36,0)</f>
        <v>95</v>
      </c>
      <c r="G36" s="34"/>
      <c r="H36" s="8"/>
    </row>
    <row r="37" spans="1:8" x14ac:dyDescent="0.25">
      <c r="A37" s="186" t="s">
        <v>58</v>
      </c>
      <c r="B37" s="205"/>
      <c r="C37" s="39" t="s">
        <v>54</v>
      </c>
      <c r="D37" s="40">
        <v>15</v>
      </c>
      <c r="E37" s="41">
        <v>7</v>
      </c>
      <c r="F37" s="42">
        <f>ROUND(D37*E37,0)</f>
        <v>105</v>
      </c>
      <c r="G37" s="34"/>
      <c r="H37" s="8"/>
    </row>
    <row r="38" spans="1:8" x14ac:dyDescent="0.25">
      <c r="A38" s="186" t="s">
        <v>59</v>
      </c>
      <c r="B38" s="205"/>
      <c r="C38" s="39" t="s">
        <v>29</v>
      </c>
      <c r="D38" s="40">
        <v>1</v>
      </c>
      <c r="E38" s="44">
        <v>35</v>
      </c>
      <c r="F38" s="42">
        <f t="shared" ref="F38" si="7">ROUND(D38*E38,0)</f>
        <v>35</v>
      </c>
      <c r="G38" s="34"/>
      <c r="H38" s="8"/>
    </row>
    <row r="39" spans="1:8" x14ac:dyDescent="0.25">
      <c r="A39" s="172" t="s">
        <v>60</v>
      </c>
      <c r="B39" s="194"/>
      <c r="C39" s="35" t="s">
        <v>61</v>
      </c>
      <c r="D39" s="25">
        <v>1</v>
      </c>
      <c r="E39" s="64">
        <v>100</v>
      </c>
      <c r="F39" s="38">
        <f>ROUND(D39*E39,0)</f>
        <v>100</v>
      </c>
      <c r="G39" s="34"/>
      <c r="H39" s="8"/>
    </row>
    <row r="40" spans="1:8" x14ac:dyDescent="0.25">
      <c r="A40" s="172" t="s">
        <v>62</v>
      </c>
      <c r="B40" s="194"/>
      <c r="C40" s="35" t="s">
        <v>37</v>
      </c>
      <c r="D40" s="25">
        <v>1</v>
      </c>
      <c r="E40" s="64">
        <v>15</v>
      </c>
      <c r="F40" s="38">
        <f>ROUND(D40*E40,0)</f>
        <v>15</v>
      </c>
      <c r="G40" s="34"/>
      <c r="H40" s="8"/>
    </row>
    <row r="41" spans="1:8" ht="13.7" customHeight="1" x14ac:dyDescent="0.25">
      <c r="A41" s="206" t="s">
        <v>63</v>
      </c>
      <c r="B41" s="207"/>
      <c r="C41" s="207"/>
      <c r="D41" s="207"/>
      <c r="E41" s="207"/>
      <c r="F41" s="77">
        <f>SUM(F42:F51)</f>
        <v>1095</v>
      </c>
      <c r="G41" s="34" t="s">
        <v>50</v>
      </c>
      <c r="H41" s="8"/>
    </row>
    <row r="42" spans="1:8" x14ac:dyDescent="0.25">
      <c r="A42" s="208" t="s">
        <v>64</v>
      </c>
      <c r="B42" s="209"/>
      <c r="C42" s="39" t="s">
        <v>29</v>
      </c>
      <c r="D42" s="40">
        <v>1</v>
      </c>
      <c r="E42" s="41">
        <v>85</v>
      </c>
      <c r="F42" s="42">
        <f t="shared" ref="F42" si="8">ROUND(D42*E42,0)</f>
        <v>85</v>
      </c>
      <c r="G42" s="34" t="s">
        <v>65</v>
      </c>
      <c r="H42" s="8"/>
    </row>
    <row r="43" spans="1:8" x14ac:dyDescent="0.25">
      <c r="A43" s="172" t="s">
        <v>66</v>
      </c>
      <c r="B43" s="173"/>
      <c r="C43" s="39" t="s">
        <v>37</v>
      </c>
      <c r="D43" s="40">
        <v>25</v>
      </c>
      <c r="E43" s="41">
        <v>4</v>
      </c>
      <c r="F43" s="42">
        <f>E43*D43</f>
        <v>100</v>
      </c>
      <c r="G43" s="34"/>
      <c r="H43" s="8"/>
    </row>
    <row r="44" spans="1:8" x14ac:dyDescent="0.25">
      <c r="A44" s="186" t="s">
        <v>67</v>
      </c>
      <c r="B44" s="205"/>
      <c r="C44" s="39" t="s">
        <v>54</v>
      </c>
      <c r="D44" s="40">
        <v>5</v>
      </c>
      <c r="E44" s="41">
        <v>20</v>
      </c>
      <c r="F44" s="42">
        <f t="shared" si="5"/>
        <v>100</v>
      </c>
      <c r="G44" s="34"/>
      <c r="H44" s="8"/>
    </row>
    <row r="45" spans="1:8" x14ac:dyDescent="0.25">
      <c r="A45" s="186" t="s">
        <v>68</v>
      </c>
      <c r="B45" s="205"/>
      <c r="C45" s="39" t="s">
        <v>56</v>
      </c>
      <c r="D45" s="43">
        <v>3</v>
      </c>
      <c r="E45" s="41">
        <v>20</v>
      </c>
      <c r="F45" s="42">
        <f t="shared" si="5"/>
        <v>60</v>
      </c>
      <c r="G45" s="34"/>
      <c r="H45" s="8"/>
    </row>
    <row r="46" spans="1:8" x14ac:dyDescent="0.25">
      <c r="A46" s="186" t="s">
        <v>69</v>
      </c>
      <c r="B46" s="205"/>
      <c r="C46" s="39" t="s">
        <v>54</v>
      </c>
      <c r="D46" s="43">
        <v>5</v>
      </c>
      <c r="E46" s="41">
        <v>19</v>
      </c>
      <c r="F46" s="42">
        <f>ROUND(D46*E46,0)</f>
        <v>95</v>
      </c>
      <c r="G46" s="34"/>
      <c r="H46" s="8"/>
    </row>
    <row r="47" spans="1:8" x14ac:dyDescent="0.25">
      <c r="A47" s="186" t="s">
        <v>70</v>
      </c>
      <c r="B47" s="205"/>
      <c r="C47" s="39" t="s">
        <v>54</v>
      </c>
      <c r="D47" s="40">
        <v>15</v>
      </c>
      <c r="E47" s="41">
        <v>7</v>
      </c>
      <c r="F47" s="42">
        <f>ROUND(D47*E47,0)</f>
        <v>105</v>
      </c>
      <c r="G47" s="34"/>
      <c r="H47" s="8"/>
    </row>
    <row r="48" spans="1:8" x14ac:dyDescent="0.25">
      <c r="A48" s="186" t="s">
        <v>71</v>
      </c>
      <c r="B48" s="205"/>
      <c r="C48" s="39" t="s">
        <v>29</v>
      </c>
      <c r="D48" s="40">
        <v>1</v>
      </c>
      <c r="E48" s="44">
        <v>35</v>
      </c>
      <c r="F48" s="42">
        <f t="shared" si="5"/>
        <v>35</v>
      </c>
      <c r="G48" s="34"/>
      <c r="H48" s="8"/>
    </row>
    <row r="49" spans="1:8" x14ac:dyDescent="0.25">
      <c r="A49" s="186" t="s">
        <v>72</v>
      </c>
      <c r="B49" s="205"/>
      <c r="C49" s="39" t="s">
        <v>61</v>
      </c>
      <c r="D49" s="40">
        <v>1</v>
      </c>
      <c r="E49" s="44">
        <v>100</v>
      </c>
      <c r="F49" s="42">
        <f t="shared" si="5"/>
        <v>100</v>
      </c>
      <c r="G49" s="34"/>
      <c r="H49" s="8"/>
    </row>
    <row r="50" spans="1:8" x14ac:dyDescent="0.25">
      <c r="A50" s="186" t="s">
        <v>73</v>
      </c>
      <c r="B50" s="205"/>
      <c r="C50" s="39" t="s">
        <v>74</v>
      </c>
      <c r="D50" s="40">
        <v>1</v>
      </c>
      <c r="E50" s="44">
        <v>15</v>
      </c>
      <c r="F50" s="42">
        <f>ROUND(D50*E50,0)</f>
        <v>15</v>
      </c>
      <c r="G50" s="34"/>
      <c r="H50" s="8"/>
    </row>
    <row r="51" spans="1:8" x14ac:dyDescent="0.25">
      <c r="A51" s="186" t="s">
        <v>75</v>
      </c>
      <c r="B51" s="205"/>
      <c r="C51" s="39" t="s">
        <v>29</v>
      </c>
      <c r="D51" s="40">
        <v>2</v>
      </c>
      <c r="E51" s="44">
        <v>200</v>
      </c>
      <c r="F51" s="42">
        <f t="shared" si="5"/>
        <v>400</v>
      </c>
      <c r="G51" s="34"/>
      <c r="H51" s="8"/>
    </row>
    <row r="52" spans="1:8" ht="13.7" customHeight="1" x14ac:dyDescent="0.25">
      <c r="A52" s="227" t="s">
        <v>76</v>
      </c>
      <c r="B52" s="228"/>
      <c r="C52" s="228"/>
      <c r="D52" s="228"/>
      <c r="E52" s="228"/>
      <c r="F52" s="78">
        <f>SUM(F53:F56)</f>
        <v>420</v>
      </c>
      <c r="G52" s="34"/>
      <c r="H52" s="8"/>
    </row>
    <row r="53" spans="1:8" x14ac:dyDescent="0.25">
      <c r="A53" s="221" t="s">
        <v>77</v>
      </c>
      <c r="B53" s="222"/>
      <c r="C53" s="39" t="s">
        <v>78</v>
      </c>
      <c r="D53" s="43">
        <v>3</v>
      </c>
      <c r="E53" s="41">
        <v>25</v>
      </c>
      <c r="F53" s="42">
        <f t="shared" ref="F53:F55" si="9">ROUND(D53*E53,0)</f>
        <v>75</v>
      </c>
      <c r="G53" s="34"/>
      <c r="H53" s="8"/>
    </row>
    <row r="54" spans="1:8" x14ac:dyDescent="0.25">
      <c r="A54" s="172" t="s">
        <v>79</v>
      </c>
      <c r="B54" s="173"/>
      <c r="C54" s="39" t="s">
        <v>54</v>
      </c>
      <c r="D54" s="43">
        <v>5</v>
      </c>
      <c r="E54" s="41">
        <v>19</v>
      </c>
      <c r="F54" s="42">
        <f t="shared" si="9"/>
        <v>95</v>
      </c>
      <c r="G54" s="34"/>
      <c r="H54" s="8"/>
    </row>
    <row r="55" spans="1:8" x14ac:dyDescent="0.25">
      <c r="A55" s="221" t="s">
        <v>80</v>
      </c>
      <c r="B55" s="222"/>
      <c r="C55" s="39" t="s">
        <v>61</v>
      </c>
      <c r="D55" s="40">
        <v>1</v>
      </c>
      <c r="E55" s="44">
        <v>50</v>
      </c>
      <c r="F55" s="42">
        <f t="shared" si="9"/>
        <v>50</v>
      </c>
      <c r="G55" s="34"/>
      <c r="H55" s="8"/>
    </row>
    <row r="56" spans="1:8" x14ac:dyDescent="0.25">
      <c r="A56" s="221" t="s">
        <v>81</v>
      </c>
      <c r="B56" s="222"/>
      <c r="C56" s="39" t="s">
        <v>54</v>
      </c>
      <c r="D56" s="40">
        <v>5</v>
      </c>
      <c r="E56" s="44">
        <v>40</v>
      </c>
      <c r="F56" s="42">
        <f t="shared" ref="F56" si="10">ROUND(D56*E56,0)</f>
        <v>200</v>
      </c>
      <c r="G56" s="34"/>
      <c r="H56" s="8"/>
    </row>
    <row r="57" spans="1:8" ht="13.7" customHeight="1" x14ac:dyDescent="0.25">
      <c r="A57" s="227" t="s">
        <v>82</v>
      </c>
      <c r="B57" s="228"/>
      <c r="C57" s="228"/>
      <c r="D57" s="228"/>
      <c r="E57" s="228"/>
      <c r="F57" s="78">
        <f>SUM(F58:F68)</f>
        <v>5024</v>
      </c>
      <c r="G57" s="34" t="s">
        <v>83</v>
      </c>
      <c r="H57" s="8"/>
    </row>
    <row r="58" spans="1:8" x14ac:dyDescent="0.25">
      <c r="A58" s="223" t="s">
        <v>84</v>
      </c>
      <c r="B58" s="224"/>
      <c r="C58" s="39" t="s">
        <v>29</v>
      </c>
      <c r="D58" s="40">
        <v>1</v>
      </c>
      <c r="E58" s="41">
        <v>200</v>
      </c>
      <c r="F58" s="42">
        <f t="shared" ref="F58:F67" si="11">ROUND(D58*E58,0)</f>
        <v>200</v>
      </c>
      <c r="G58" s="34"/>
      <c r="H58" s="14"/>
    </row>
    <row r="59" spans="1:8" x14ac:dyDescent="0.25">
      <c r="A59" s="221" t="s">
        <v>85</v>
      </c>
      <c r="B59" s="175"/>
      <c r="C59" s="39" t="s">
        <v>54</v>
      </c>
      <c r="D59" s="40">
        <v>77</v>
      </c>
      <c r="E59" s="41">
        <v>7</v>
      </c>
      <c r="F59" s="42">
        <f t="shared" si="11"/>
        <v>539</v>
      </c>
      <c r="G59" s="76"/>
      <c r="H59" s="8"/>
    </row>
    <row r="60" spans="1:8" x14ac:dyDescent="0.25">
      <c r="A60" s="223" t="s">
        <v>86</v>
      </c>
      <c r="B60" s="224"/>
      <c r="C60" s="39" t="s">
        <v>54</v>
      </c>
      <c r="D60" s="40">
        <v>30</v>
      </c>
      <c r="E60" s="41">
        <v>20</v>
      </c>
      <c r="F60" s="42">
        <f t="shared" si="11"/>
        <v>600</v>
      </c>
      <c r="G60" s="34"/>
      <c r="H60" s="8"/>
    </row>
    <row r="61" spans="1:8" x14ac:dyDescent="0.25">
      <c r="A61" s="223" t="s">
        <v>87</v>
      </c>
      <c r="B61" s="224"/>
      <c r="C61" s="39" t="s">
        <v>56</v>
      </c>
      <c r="D61" s="43">
        <v>15</v>
      </c>
      <c r="E61" s="41">
        <v>40</v>
      </c>
      <c r="F61" s="42">
        <f t="shared" si="11"/>
        <v>600</v>
      </c>
      <c r="G61" s="34" t="s">
        <v>88</v>
      </c>
      <c r="H61" s="8"/>
    </row>
    <row r="62" spans="1:8" x14ac:dyDescent="0.25">
      <c r="A62" s="223" t="s">
        <v>89</v>
      </c>
      <c r="B62" s="224"/>
      <c r="C62" s="39" t="s">
        <v>54</v>
      </c>
      <c r="D62" s="43">
        <v>30</v>
      </c>
      <c r="E62" s="41">
        <v>38</v>
      </c>
      <c r="F62" s="42">
        <f>ROUND(D62*E62,0)</f>
        <v>1140</v>
      </c>
      <c r="G62" s="34"/>
      <c r="H62" s="8"/>
    </row>
    <row r="63" spans="1:8" x14ac:dyDescent="0.25">
      <c r="A63" s="223" t="s">
        <v>90</v>
      </c>
      <c r="B63" s="224"/>
      <c r="C63" s="39" t="s">
        <v>54</v>
      </c>
      <c r="D63" s="40">
        <v>40</v>
      </c>
      <c r="E63" s="41">
        <v>7</v>
      </c>
      <c r="F63" s="42">
        <f>ROUND(D63*E63,0)</f>
        <v>280</v>
      </c>
      <c r="G63" s="34"/>
      <c r="H63" s="8"/>
    </row>
    <row r="64" spans="1:8" x14ac:dyDescent="0.25">
      <c r="A64" s="223" t="s">
        <v>91</v>
      </c>
      <c r="B64" s="224"/>
      <c r="C64" s="39" t="s">
        <v>74</v>
      </c>
      <c r="D64" s="40">
        <v>1</v>
      </c>
      <c r="E64" s="44">
        <v>30</v>
      </c>
      <c r="F64" s="42">
        <f t="shared" si="11"/>
        <v>30</v>
      </c>
      <c r="G64" s="34"/>
      <c r="H64" s="8"/>
    </row>
    <row r="65" spans="1:9" x14ac:dyDescent="0.25">
      <c r="A65" s="223" t="s">
        <v>92</v>
      </c>
      <c r="B65" s="224"/>
      <c r="C65" s="39" t="s">
        <v>29</v>
      </c>
      <c r="D65" s="40">
        <v>1</v>
      </c>
      <c r="E65" s="44">
        <v>35</v>
      </c>
      <c r="F65" s="42">
        <f t="shared" si="11"/>
        <v>35</v>
      </c>
      <c r="G65" s="34"/>
      <c r="H65" s="8"/>
    </row>
    <row r="66" spans="1:9" x14ac:dyDescent="0.25">
      <c r="A66" s="223" t="s">
        <v>93</v>
      </c>
      <c r="B66" s="224"/>
      <c r="C66" s="39" t="s">
        <v>61</v>
      </c>
      <c r="D66" s="40">
        <v>1</v>
      </c>
      <c r="E66" s="44">
        <v>100</v>
      </c>
      <c r="F66" s="42">
        <f t="shared" si="11"/>
        <v>100</v>
      </c>
      <c r="G66" s="34"/>
      <c r="H66" s="8"/>
    </row>
    <row r="67" spans="1:9" x14ac:dyDescent="0.25">
      <c r="A67" s="221" t="s">
        <v>94</v>
      </c>
      <c r="B67" s="222"/>
      <c r="C67" s="39" t="s">
        <v>37</v>
      </c>
      <c r="D67" s="40">
        <v>1000</v>
      </c>
      <c r="E67" s="44">
        <v>1</v>
      </c>
      <c r="F67" s="42">
        <f t="shared" si="11"/>
        <v>1000</v>
      </c>
      <c r="G67" s="34"/>
      <c r="H67" s="14"/>
    </row>
    <row r="68" spans="1:9" x14ac:dyDescent="0.25">
      <c r="A68" s="221" t="s">
        <v>95</v>
      </c>
      <c r="B68" s="222"/>
      <c r="C68" s="39" t="s">
        <v>96</v>
      </c>
      <c r="D68" s="40">
        <v>1</v>
      </c>
      <c r="E68" s="44">
        <v>500</v>
      </c>
      <c r="F68" s="42">
        <f t="shared" ref="F68" si="12">ROUND(D68*E68,0)</f>
        <v>500</v>
      </c>
      <c r="G68" s="68"/>
      <c r="H68" s="14"/>
    </row>
    <row r="69" spans="1:9" ht="13.5" x14ac:dyDescent="0.25">
      <c r="A69" s="225" t="s">
        <v>97</v>
      </c>
      <c r="B69" s="226"/>
      <c r="C69" s="226"/>
      <c r="D69" s="226"/>
      <c r="E69" s="226"/>
      <c r="F69" s="79">
        <f>SUM(F70:F70)</f>
        <v>450</v>
      </c>
      <c r="G69" s="34"/>
      <c r="H69" s="8"/>
    </row>
    <row r="70" spans="1:9" ht="13.5" thickBot="1" x14ac:dyDescent="0.3">
      <c r="A70" s="223" t="s">
        <v>98</v>
      </c>
      <c r="B70" s="224"/>
      <c r="C70" s="39" t="s">
        <v>99</v>
      </c>
      <c r="D70" s="40">
        <v>3</v>
      </c>
      <c r="E70" s="44">
        <v>150</v>
      </c>
      <c r="F70" s="42">
        <f t="shared" ref="F70" si="13">ROUND(D70*E70,0)</f>
        <v>450</v>
      </c>
      <c r="G70" s="34"/>
      <c r="H70" s="8"/>
    </row>
    <row r="71" spans="1:9" ht="13.5" thickBot="1" x14ac:dyDescent="0.3">
      <c r="A71" s="180" t="s">
        <v>100</v>
      </c>
      <c r="B71" s="181"/>
      <c r="C71" s="181"/>
      <c r="D71" s="181"/>
      <c r="E71" s="211"/>
      <c r="F71" s="45">
        <f>F28+F31+F41+F52+F57+F69</f>
        <v>7799</v>
      </c>
      <c r="G71" s="34"/>
      <c r="H71" s="8"/>
      <c r="I71" s="8"/>
    </row>
    <row r="72" spans="1:9" s="7" customFormat="1" x14ac:dyDescent="0.25">
      <c r="A72" s="183" t="s">
        <v>101</v>
      </c>
      <c r="B72" s="184"/>
      <c r="C72" s="184"/>
      <c r="D72" s="184"/>
      <c r="E72" s="184"/>
      <c r="F72" s="185"/>
      <c r="G72" s="34"/>
    </row>
    <row r="73" spans="1:9" s="7" customFormat="1" ht="13.5" x14ac:dyDescent="0.25">
      <c r="A73" s="212" t="s">
        <v>102</v>
      </c>
      <c r="B73" s="213"/>
      <c r="C73" s="213"/>
      <c r="D73" s="213"/>
      <c r="E73" s="213"/>
      <c r="F73" s="214"/>
      <c r="G73" s="34"/>
    </row>
    <row r="74" spans="1:9" s="7" customFormat="1" x14ac:dyDescent="0.25">
      <c r="A74" s="215" t="s">
        <v>103</v>
      </c>
      <c r="B74" s="216"/>
      <c r="C74" s="46" t="s">
        <v>18</v>
      </c>
      <c r="D74" s="43">
        <v>8</v>
      </c>
      <c r="E74" s="47">
        <v>100</v>
      </c>
      <c r="F74" s="48">
        <f t="shared" ref="F74:F76" si="14">ROUND(D74*E74,0)</f>
        <v>800</v>
      </c>
      <c r="G74" s="34"/>
      <c r="H74" s="8"/>
    </row>
    <row r="75" spans="1:9" s="7" customFormat="1" x14ac:dyDescent="0.25">
      <c r="A75" s="219" t="s">
        <v>104</v>
      </c>
      <c r="B75" s="220"/>
      <c r="C75" s="46" t="s">
        <v>105</v>
      </c>
      <c r="D75" s="43">
        <v>4</v>
      </c>
      <c r="E75" s="49">
        <v>50</v>
      </c>
      <c r="F75" s="50">
        <f>E75*D75</f>
        <v>200</v>
      </c>
      <c r="G75" s="34"/>
      <c r="H75" s="15"/>
    </row>
    <row r="76" spans="1:9" ht="13.5" thickBot="1" x14ac:dyDescent="0.3">
      <c r="A76" s="217" t="s">
        <v>106</v>
      </c>
      <c r="B76" s="218"/>
      <c r="C76" s="51" t="s">
        <v>18</v>
      </c>
      <c r="D76" s="52">
        <v>8</v>
      </c>
      <c r="E76" s="49">
        <v>20</v>
      </c>
      <c r="F76" s="50">
        <f t="shared" si="14"/>
        <v>160</v>
      </c>
      <c r="G76" s="34"/>
      <c r="H76" s="8"/>
    </row>
    <row r="77" spans="1:9" ht="13.5" thickBot="1" x14ac:dyDescent="0.3">
      <c r="A77" s="180" t="s">
        <v>107</v>
      </c>
      <c r="B77" s="181"/>
      <c r="C77" s="181"/>
      <c r="D77" s="181"/>
      <c r="E77" s="211"/>
      <c r="F77" s="45">
        <f>SUM(F74:F76)</f>
        <v>1160</v>
      </c>
      <c r="G77" s="53"/>
    </row>
    <row r="78" spans="1:9" ht="14.25" thickBot="1" x14ac:dyDescent="0.3">
      <c r="A78" s="54" t="s">
        <v>108</v>
      </c>
      <c r="B78" s="55"/>
      <c r="C78" s="56"/>
      <c r="D78" s="57"/>
      <c r="E78" s="58"/>
      <c r="F78" s="59">
        <f>F77+F71+F26+F20+F17</f>
        <v>20000</v>
      </c>
      <c r="G78" s="53"/>
      <c r="H78" s="8"/>
    </row>
  </sheetData>
  <mergeCells count="75">
    <mergeCell ref="A24:B24"/>
    <mergeCell ref="A26:E26"/>
    <mergeCell ref="A27:F27"/>
    <mergeCell ref="A25:B25"/>
    <mergeCell ref="A31:E31"/>
    <mergeCell ref="A28:E28"/>
    <mergeCell ref="A30:B30"/>
    <mergeCell ref="A29:B29"/>
    <mergeCell ref="A52:E52"/>
    <mergeCell ref="A50:B50"/>
    <mergeCell ref="A48:B48"/>
    <mergeCell ref="A49:B49"/>
    <mergeCell ref="A44:B44"/>
    <mergeCell ref="A47:B47"/>
    <mergeCell ref="A45:B45"/>
    <mergeCell ref="A46:B46"/>
    <mergeCell ref="A43:B43"/>
    <mergeCell ref="A34:B34"/>
    <mergeCell ref="A37:B37"/>
    <mergeCell ref="A35:B35"/>
    <mergeCell ref="A60:B60"/>
    <mergeCell ref="A51:B51"/>
    <mergeCell ref="A59:B59"/>
    <mergeCell ref="A57:E57"/>
    <mergeCell ref="A58:B58"/>
    <mergeCell ref="A53:B53"/>
    <mergeCell ref="A54:B54"/>
    <mergeCell ref="A55:B55"/>
    <mergeCell ref="A56:B56"/>
    <mergeCell ref="A36:B36"/>
    <mergeCell ref="A42:B42"/>
    <mergeCell ref="A39:B39"/>
    <mergeCell ref="A67:B67"/>
    <mergeCell ref="A70:B70"/>
    <mergeCell ref="A71:E71"/>
    <mergeCell ref="A61:B61"/>
    <mergeCell ref="A69:E69"/>
    <mergeCell ref="A65:B65"/>
    <mergeCell ref="A63:B63"/>
    <mergeCell ref="A62:B62"/>
    <mergeCell ref="A64:B64"/>
    <mergeCell ref="A68:B68"/>
    <mergeCell ref="A66:B66"/>
    <mergeCell ref="A77:E77"/>
    <mergeCell ref="A72:F72"/>
    <mergeCell ref="A73:F73"/>
    <mergeCell ref="A74:B74"/>
    <mergeCell ref="A76:B76"/>
    <mergeCell ref="A75:B75"/>
    <mergeCell ref="A40:B40"/>
    <mergeCell ref="A38:B38"/>
    <mergeCell ref="A41:E41"/>
    <mergeCell ref="A32:B32"/>
    <mergeCell ref="A33:B33"/>
    <mergeCell ref="A3:G3"/>
    <mergeCell ref="A5:C5"/>
    <mergeCell ref="D5:F5"/>
    <mergeCell ref="A6:C6"/>
    <mergeCell ref="D6:F6"/>
    <mergeCell ref="A8:F8"/>
    <mergeCell ref="A9:F9"/>
    <mergeCell ref="A10:B10"/>
    <mergeCell ref="A11:B11"/>
    <mergeCell ref="A12:B12"/>
    <mergeCell ref="A13:B13"/>
    <mergeCell ref="A15:B15"/>
    <mergeCell ref="A14:B14"/>
    <mergeCell ref="A23:B23"/>
    <mergeCell ref="A22:B22"/>
    <mergeCell ref="A16:B16"/>
    <mergeCell ref="A20:E20"/>
    <mergeCell ref="A17:E17"/>
    <mergeCell ref="A18:F18"/>
    <mergeCell ref="A19:B19"/>
    <mergeCell ref="A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
  <sheetViews>
    <sheetView workbookViewId="0">
      <selection activeCell="A3" sqref="A3:B3"/>
    </sheetView>
  </sheetViews>
  <sheetFormatPr defaultRowHeight="15" x14ac:dyDescent="0.25"/>
  <cols>
    <col min="1" max="1" width="38.85546875" bestFit="1" customWidth="1"/>
    <col min="2" max="2" width="25.85546875" customWidth="1"/>
  </cols>
  <sheetData>
    <row r="1" spans="1:2" x14ac:dyDescent="0.25">
      <c r="A1" t="s">
        <v>109</v>
      </c>
    </row>
    <row r="2" spans="1:2" x14ac:dyDescent="0.25">
      <c r="A2" t="s">
        <v>110</v>
      </c>
    </row>
    <row r="3" spans="1:2" x14ac:dyDescent="0.25">
      <c r="A3" s="234" t="s">
        <v>111</v>
      </c>
      <c r="B3" s="234"/>
    </row>
    <row r="4" spans="1:2" x14ac:dyDescent="0.25">
      <c r="A4" s="87" t="s">
        <v>112</v>
      </c>
      <c r="B4" s="88" t="s">
        <v>183</v>
      </c>
    </row>
    <row r="5" spans="1:2" x14ac:dyDescent="0.25">
      <c r="A5" s="89" t="s">
        <v>113</v>
      </c>
      <c r="B5" s="144">
        <f>'Detailed Budget'!F10</f>
        <v>0</v>
      </c>
    </row>
    <row r="6" spans="1:2" x14ac:dyDescent="0.25">
      <c r="A6" s="89" t="s">
        <v>171</v>
      </c>
      <c r="B6" s="144">
        <f>'Detailed Budget'!F15</f>
        <v>0</v>
      </c>
    </row>
    <row r="7" spans="1:2" x14ac:dyDescent="0.25">
      <c r="A7" s="89" t="s">
        <v>172</v>
      </c>
      <c r="B7" s="144">
        <f>'Detailed Budget'!F18</f>
        <v>0</v>
      </c>
    </row>
    <row r="8" spans="1:2" x14ac:dyDescent="0.25">
      <c r="A8" s="89" t="s">
        <v>173</v>
      </c>
      <c r="B8" s="144">
        <f>'Detailed Budget'!F26</f>
        <v>0</v>
      </c>
    </row>
    <row r="9" spans="1:2" x14ac:dyDescent="0.25">
      <c r="A9" s="89" t="s">
        <v>174</v>
      </c>
      <c r="B9" s="144">
        <f>'Detailed Budget'!F40</f>
        <v>0</v>
      </c>
    </row>
    <row r="10" spans="1:2" x14ac:dyDescent="0.25">
      <c r="A10" s="89" t="s">
        <v>180</v>
      </c>
      <c r="B10" s="144">
        <f>'Detailed Budget'!F46</f>
        <v>0</v>
      </c>
    </row>
    <row r="11" spans="1:2" x14ac:dyDescent="0.25">
      <c r="A11" s="89" t="s">
        <v>175</v>
      </c>
      <c r="B11" s="144">
        <f>'Detailed Budget'!F52</f>
        <v>0</v>
      </c>
    </row>
    <row r="12" spans="1:2" x14ac:dyDescent="0.25">
      <c r="A12" s="89" t="s">
        <v>114</v>
      </c>
      <c r="B12" s="144">
        <f>'Detailed Budget'!F53</f>
        <v>0</v>
      </c>
    </row>
    <row r="13" spans="1:2" x14ac:dyDescent="0.25">
      <c r="A13" s="89" t="s">
        <v>176</v>
      </c>
      <c r="B13" s="144">
        <f>'Detailed Budget'!F56</f>
        <v>0</v>
      </c>
    </row>
    <row r="14" spans="1:2" x14ac:dyDescent="0.25">
      <c r="A14" s="87" t="s">
        <v>108</v>
      </c>
      <c r="B14" s="145">
        <f>SUM(B5:B11,B13)</f>
        <v>0</v>
      </c>
    </row>
  </sheetData>
  <mergeCells count="1">
    <mergeCell ref="A3:B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J57"/>
  <sheetViews>
    <sheetView tabSelected="1" zoomScale="90" zoomScaleNormal="90" workbookViewId="0">
      <selection activeCell="A16" sqref="A16:B16"/>
    </sheetView>
  </sheetViews>
  <sheetFormatPr defaultColWidth="12.42578125" defaultRowHeight="15" x14ac:dyDescent="0.25"/>
  <cols>
    <col min="1" max="1" width="12.42578125" style="93"/>
    <col min="2" max="2" width="76.140625" style="93" customWidth="1"/>
    <col min="3" max="3" width="17.85546875" style="113" bestFit="1" customWidth="1"/>
    <col min="4" max="4" width="11.140625" style="114" customWidth="1"/>
    <col min="5" max="5" width="23.42578125" style="114" customWidth="1"/>
    <col min="6" max="6" width="19" style="108" bestFit="1" customWidth="1"/>
    <col min="7" max="7" width="104.42578125" style="93" customWidth="1"/>
    <col min="8" max="16384" width="12.42578125" style="93"/>
  </cols>
  <sheetData>
    <row r="1" spans="1:7" ht="22.7" customHeight="1" x14ac:dyDescent="0.25">
      <c r="A1" s="90" t="s">
        <v>115</v>
      </c>
      <c r="B1" s="91"/>
      <c r="C1" s="92"/>
      <c r="D1" s="91"/>
      <c r="E1" s="91"/>
      <c r="F1" s="92"/>
      <c r="G1" s="91"/>
    </row>
    <row r="2" spans="1:7" s="94" customFormat="1" ht="50.45" customHeight="1" x14ac:dyDescent="0.25">
      <c r="A2" s="240" t="s">
        <v>116</v>
      </c>
      <c r="B2" s="241"/>
      <c r="C2" s="241"/>
      <c r="D2" s="241"/>
      <c r="E2" s="237" t="s">
        <v>5</v>
      </c>
      <c r="F2" s="242"/>
      <c r="G2" s="239"/>
    </row>
    <row r="3" spans="1:7" s="94" customFormat="1" ht="29.45" customHeight="1" x14ac:dyDescent="0.25">
      <c r="A3" s="243" t="s">
        <v>181</v>
      </c>
      <c r="B3" s="243"/>
      <c r="C3" s="243"/>
      <c r="D3" s="243"/>
      <c r="E3" s="237"/>
      <c r="F3" s="238"/>
      <c r="G3" s="239"/>
    </row>
    <row r="4" spans="1:7" x14ac:dyDescent="0.25">
      <c r="A4" s="248" t="s">
        <v>7</v>
      </c>
      <c r="B4" s="248"/>
      <c r="C4" s="95" t="s">
        <v>182</v>
      </c>
      <c r="D4" s="96" t="s">
        <v>9</v>
      </c>
      <c r="E4" s="97" t="s">
        <v>10</v>
      </c>
      <c r="F4" s="98" t="s">
        <v>183</v>
      </c>
      <c r="G4" s="97" t="s">
        <v>13</v>
      </c>
    </row>
    <row r="5" spans="1:7" ht="17.100000000000001" customHeight="1" x14ac:dyDescent="0.25">
      <c r="A5" s="249" t="s">
        <v>117</v>
      </c>
      <c r="B5" s="249"/>
      <c r="C5" s="249"/>
      <c r="D5" s="249"/>
      <c r="E5" s="249"/>
      <c r="F5" s="115"/>
      <c r="G5" s="115"/>
    </row>
    <row r="6" spans="1:7" ht="18" customHeight="1" x14ac:dyDescent="0.25">
      <c r="A6" s="250" t="s">
        <v>16</v>
      </c>
      <c r="B6" s="250"/>
      <c r="C6" s="250"/>
      <c r="D6" s="250"/>
      <c r="E6" s="250"/>
      <c r="F6" s="250"/>
      <c r="G6" s="116"/>
    </row>
    <row r="7" spans="1:7" ht="24" customHeight="1" x14ac:dyDescent="0.25">
      <c r="A7" s="247" t="s">
        <v>118</v>
      </c>
      <c r="B7" s="247"/>
      <c r="C7" s="137">
        <v>0</v>
      </c>
      <c r="D7" s="99" t="s">
        <v>18</v>
      </c>
      <c r="E7" s="100"/>
      <c r="F7" s="135">
        <f>C7*E7</f>
        <v>0</v>
      </c>
      <c r="G7" s="132" t="s">
        <v>119</v>
      </c>
    </row>
    <row r="8" spans="1:7" x14ac:dyDescent="0.25">
      <c r="A8" s="247" t="s">
        <v>120</v>
      </c>
      <c r="B8" s="247"/>
      <c r="C8" s="137">
        <v>0</v>
      </c>
      <c r="D8" s="99" t="s">
        <v>18</v>
      </c>
      <c r="E8" s="100"/>
      <c r="F8" s="135">
        <f t="shared" ref="F8:F9" si="0">C8*E8</f>
        <v>0</v>
      </c>
      <c r="G8" s="117"/>
    </row>
    <row r="9" spans="1:7" s="94" customFormat="1" ht="18" customHeight="1" x14ac:dyDescent="0.25">
      <c r="A9" s="247" t="s">
        <v>137</v>
      </c>
      <c r="B9" s="247"/>
      <c r="C9" s="137">
        <v>0</v>
      </c>
      <c r="D9" s="99" t="s">
        <v>18</v>
      </c>
      <c r="E9" s="100"/>
      <c r="F9" s="135">
        <f t="shared" si="0"/>
        <v>0</v>
      </c>
      <c r="G9" s="117"/>
    </row>
    <row r="10" spans="1:7" x14ac:dyDescent="0.25">
      <c r="A10" s="253" t="s">
        <v>121</v>
      </c>
      <c r="B10" s="253"/>
      <c r="C10" s="253"/>
      <c r="D10" s="253"/>
      <c r="E10" s="118"/>
      <c r="F10" s="136">
        <f>SUM(F7:F9)</f>
        <v>0</v>
      </c>
      <c r="G10" s="118"/>
    </row>
    <row r="11" spans="1:7" x14ac:dyDescent="0.25">
      <c r="A11" s="255" t="s">
        <v>136</v>
      </c>
      <c r="B11" s="256"/>
      <c r="C11" s="166"/>
      <c r="D11" s="166"/>
      <c r="E11" s="167"/>
      <c r="F11" s="168"/>
      <c r="G11" s="167"/>
    </row>
    <row r="12" spans="1:7" x14ac:dyDescent="0.25">
      <c r="A12" s="235">
        <v>2.1</v>
      </c>
      <c r="B12" s="236"/>
      <c r="C12" s="163"/>
      <c r="D12" s="163"/>
      <c r="E12" s="164"/>
      <c r="F12" s="165"/>
      <c r="G12" s="164"/>
    </row>
    <row r="13" spans="1:7" x14ac:dyDescent="0.25">
      <c r="A13" s="235">
        <v>2.2000000000000002</v>
      </c>
      <c r="B13" s="236"/>
      <c r="C13" s="163"/>
      <c r="D13" s="163"/>
      <c r="E13" s="164"/>
      <c r="F13" s="165"/>
      <c r="G13" s="164"/>
    </row>
    <row r="14" spans="1:7" x14ac:dyDescent="0.25">
      <c r="A14" s="235">
        <v>2.2999999999999998</v>
      </c>
      <c r="B14" s="236"/>
      <c r="C14" s="163"/>
      <c r="D14" s="163"/>
      <c r="E14" s="164"/>
      <c r="F14" s="165"/>
      <c r="G14" s="164"/>
    </row>
    <row r="15" spans="1:7" x14ac:dyDescent="0.25">
      <c r="A15" s="249" t="s">
        <v>138</v>
      </c>
      <c r="B15" s="249"/>
      <c r="C15" s="249"/>
      <c r="D15" s="249"/>
      <c r="E15" s="249"/>
      <c r="F15" s="169">
        <f>SUM(F12:F14)</f>
        <v>0</v>
      </c>
      <c r="G15" s="115"/>
    </row>
    <row r="16" spans="1:7" ht="30" x14ac:dyDescent="0.25">
      <c r="A16" s="246" t="s">
        <v>139</v>
      </c>
      <c r="B16" s="246"/>
      <c r="C16" s="137">
        <v>0</v>
      </c>
      <c r="D16" s="99" t="s">
        <v>29</v>
      </c>
      <c r="E16" s="100">
        <v>0</v>
      </c>
      <c r="F16" s="138">
        <f t="shared" ref="F16:F17" si="1">C16*E16</f>
        <v>0</v>
      </c>
      <c r="G16" s="102" t="s">
        <v>122</v>
      </c>
    </row>
    <row r="17" spans="1:8" x14ac:dyDescent="0.25">
      <c r="A17" s="247" t="s">
        <v>140</v>
      </c>
      <c r="B17" s="247"/>
      <c r="C17" s="137">
        <v>0</v>
      </c>
      <c r="D17" s="99" t="s">
        <v>29</v>
      </c>
      <c r="E17" s="100">
        <v>0</v>
      </c>
      <c r="F17" s="138">
        <f t="shared" si="1"/>
        <v>0</v>
      </c>
      <c r="G17" s="102"/>
    </row>
    <row r="18" spans="1:8" x14ac:dyDescent="0.25">
      <c r="A18" s="253" t="s">
        <v>141</v>
      </c>
      <c r="B18" s="253"/>
      <c r="C18" s="253"/>
      <c r="D18" s="253"/>
      <c r="E18" s="118"/>
      <c r="F18" s="136">
        <f>SUM(F16:F17)</f>
        <v>0</v>
      </c>
      <c r="G18" s="118"/>
    </row>
    <row r="19" spans="1:8" x14ac:dyDescent="0.25">
      <c r="A19" s="249" t="s">
        <v>142</v>
      </c>
      <c r="B19" s="249"/>
      <c r="C19" s="249"/>
      <c r="D19" s="249"/>
      <c r="E19" s="249"/>
      <c r="F19" s="115"/>
      <c r="G19" s="115"/>
    </row>
    <row r="20" spans="1:8" x14ac:dyDescent="0.25">
      <c r="A20" s="254" t="s">
        <v>143</v>
      </c>
      <c r="B20" s="254"/>
      <c r="C20" s="254"/>
      <c r="D20" s="254"/>
      <c r="E20" s="254"/>
      <c r="F20" s="254"/>
      <c r="G20" s="120"/>
    </row>
    <row r="21" spans="1:8" x14ac:dyDescent="0.25">
      <c r="A21" s="244" t="s">
        <v>144</v>
      </c>
      <c r="B21" s="244"/>
      <c r="C21" s="137">
        <v>0</v>
      </c>
      <c r="D21" s="99" t="s">
        <v>123</v>
      </c>
      <c r="E21" s="100">
        <v>0</v>
      </c>
      <c r="F21" s="138">
        <f t="shared" ref="F21:F25" si="2">C21*E21</f>
        <v>0</v>
      </c>
      <c r="G21" s="102"/>
    </row>
    <row r="22" spans="1:8" x14ac:dyDescent="0.25">
      <c r="A22" s="251" t="s">
        <v>145</v>
      </c>
      <c r="B22" s="251"/>
      <c r="C22" s="137">
        <v>0</v>
      </c>
      <c r="D22" s="121" t="s">
        <v>34</v>
      </c>
      <c r="E22" s="122">
        <v>0</v>
      </c>
      <c r="F22" s="138">
        <f t="shared" si="2"/>
        <v>0</v>
      </c>
      <c r="G22" s="102"/>
    </row>
    <row r="23" spans="1:8" s="103" customFormat="1" x14ac:dyDescent="0.25">
      <c r="A23" s="252" t="s">
        <v>146</v>
      </c>
      <c r="B23" s="252"/>
      <c r="C23" s="137">
        <v>0</v>
      </c>
      <c r="D23" s="121" t="s">
        <v>29</v>
      </c>
      <c r="E23" s="122">
        <v>0</v>
      </c>
      <c r="F23" s="138">
        <f t="shared" si="2"/>
        <v>0</v>
      </c>
      <c r="G23" s="102"/>
    </row>
    <row r="24" spans="1:8" s="94" customFormat="1" x14ac:dyDescent="0.25">
      <c r="A24" s="244" t="s">
        <v>147</v>
      </c>
      <c r="B24" s="244"/>
      <c r="C24" s="137">
        <v>0</v>
      </c>
      <c r="D24" s="99" t="s">
        <v>123</v>
      </c>
      <c r="E24" s="100">
        <v>0</v>
      </c>
      <c r="F24" s="138">
        <f t="shared" ref="F24" si="3">C24*E24</f>
        <v>0</v>
      </c>
      <c r="G24" s="102"/>
    </row>
    <row r="25" spans="1:8" s="94" customFormat="1" x14ac:dyDescent="0.25">
      <c r="A25" s="244" t="s">
        <v>148</v>
      </c>
      <c r="B25" s="244"/>
      <c r="C25" s="137">
        <v>0</v>
      </c>
      <c r="D25" s="99" t="s">
        <v>123</v>
      </c>
      <c r="E25" s="100">
        <v>0</v>
      </c>
      <c r="F25" s="138">
        <f t="shared" si="2"/>
        <v>0</v>
      </c>
      <c r="G25" s="102" t="s">
        <v>124</v>
      </c>
    </row>
    <row r="26" spans="1:8" x14ac:dyDescent="0.25">
      <c r="A26" s="253" t="s">
        <v>149</v>
      </c>
      <c r="B26" s="253"/>
      <c r="C26" s="253"/>
      <c r="D26" s="253"/>
      <c r="E26" s="118"/>
      <c r="F26" s="136">
        <f>SUM(F21:F25)</f>
        <v>0</v>
      </c>
      <c r="G26" s="118"/>
    </row>
    <row r="27" spans="1:8" x14ac:dyDescent="0.25">
      <c r="A27" s="249" t="s">
        <v>150</v>
      </c>
      <c r="B27" s="249"/>
      <c r="C27" s="249"/>
      <c r="D27" s="249"/>
      <c r="E27" s="249"/>
      <c r="F27" s="115"/>
      <c r="G27" s="115"/>
    </row>
    <row r="28" spans="1:8" x14ac:dyDescent="0.25">
      <c r="A28" s="254" t="s">
        <v>127</v>
      </c>
      <c r="B28" s="254"/>
      <c r="C28" s="254"/>
      <c r="D28" s="254"/>
      <c r="E28" s="254"/>
      <c r="F28" s="254"/>
      <c r="G28" s="104"/>
    </row>
    <row r="29" spans="1:8" ht="13.7" customHeight="1" x14ac:dyDescent="0.25">
      <c r="A29" s="246" t="s">
        <v>151</v>
      </c>
      <c r="B29" s="246"/>
      <c r="C29" s="137">
        <v>0</v>
      </c>
      <c r="D29" s="105"/>
      <c r="E29" s="106">
        <v>0</v>
      </c>
      <c r="F29" s="139">
        <f>C29*E29</f>
        <v>0</v>
      </c>
      <c r="G29" s="102" t="s">
        <v>125</v>
      </c>
    </row>
    <row r="30" spans="1:8" x14ac:dyDescent="0.25">
      <c r="A30" s="246" t="s">
        <v>155</v>
      </c>
      <c r="B30" s="246"/>
      <c r="C30" s="137">
        <v>0</v>
      </c>
      <c r="D30" s="107"/>
      <c r="E30" s="100">
        <v>0</v>
      </c>
      <c r="F30" s="139">
        <f>C30*E30</f>
        <v>0</v>
      </c>
      <c r="G30" s="102"/>
      <c r="H30" s="108"/>
    </row>
    <row r="31" spans="1:8" x14ac:dyDescent="0.25">
      <c r="A31" s="254" t="s">
        <v>152</v>
      </c>
      <c r="B31" s="254"/>
      <c r="C31" s="254"/>
      <c r="D31" s="254"/>
      <c r="E31" s="254"/>
      <c r="F31" s="254"/>
      <c r="G31" s="104"/>
    </row>
    <row r="32" spans="1:8" x14ac:dyDescent="0.25">
      <c r="A32" s="246" t="s">
        <v>153</v>
      </c>
      <c r="B32" s="246"/>
      <c r="C32" s="137">
        <v>0</v>
      </c>
      <c r="D32" s="105"/>
      <c r="E32" s="106">
        <v>0</v>
      </c>
      <c r="F32" s="140">
        <f>C32*E32</f>
        <v>0</v>
      </c>
      <c r="G32" s="102"/>
    </row>
    <row r="33" spans="1:10" x14ac:dyDescent="0.25">
      <c r="A33" s="246" t="s">
        <v>154</v>
      </c>
      <c r="B33" s="246"/>
      <c r="C33" s="137">
        <v>0</v>
      </c>
      <c r="D33" s="105"/>
      <c r="E33" s="106">
        <v>0</v>
      </c>
      <c r="F33" s="140">
        <f>C33*E33</f>
        <v>0</v>
      </c>
      <c r="G33" s="102"/>
      <c r="H33" s="109"/>
    </row>
    <row r="34" spans="1:10" x14ac:dyDescent="0.25">
      <c r="A34" s="254" t="s">
        <v>157</v>
      </c>
      <c r="B34" s="254"/>
      <c r="C34" s="254"/>
      <c r="D34" s="254"/>
      <c r="E34" s="254"/>
      <c r="F34" s="254"/>
      <c r="G34" s="104"/>
    </row>
    <row r="35" spans="1:10" ht="13.7" customHeight="1" x14ac:dyDescent="0.25">
      <c r="A35" s="246" t="s">
        <v>156</v>
      </c>
      <c r="B35" s="246"/>
      <c r="C35" s="137">
        <v>0</v>
      </c>
      <c r="D35" s="105"/>
      <c r="E35" s="106">
        <v>0</v>
      </c>
      <c r="F35" s="140">
        <v>0</v>
      </c>
      <c r="G35" s="102" t="s">
        <v>126</v>
      </c>
    </row>
    <row r="36" spans="1:10" x14ac:dyDescent="0.25">
      <c r="A36" s="246" t="s">
        <v>158</v>
      </c>
      <c r="B36" s="246"/>
      <c r="C36" s="137">
        <v>0</v>
      </c>
      <c r="D36" s="105"/>
      <c r="E36" s="106">
        <v>0</v>
      </c>
      <c r="F36" s="140">
        <v>0</v>
      </c>
      <c r="G36" s="102"/>
    </row>
    <row r="37" spans="1:10" ht="12.6" customHeight="1" x14ac:dyDescent="0.25">
      <c r="A37" s="254" t="s">
        <v>159</v>
      </c>
      <c r="B37" s="254"/>
      <c r="C37" s="254"/>
      <c r="D37" s="254"/>
      <c r="E37" s="254"/>
      <c r="F37" s="254"/>
      <c r="G37" s="104"/>
    </row>
    <row r="38" spans="1:10" x14ac:dyDescent="0.25">
      <c r="A38" s="245" t="s">
        <v>160</v>
      </c>
      <c r="B38" s="245"/>
      <c r="C38" s="137">
        <v>0</v>
      </c>
      <c r="D38" s="105"/>
      <c r="E38" s="106">
        <v>0</v>
      </c>
      <c r="F38" s="140">
        <f>C38*E38</f>
        <v>0</v>
      </c>
      <c r="G38" s="102"/>
    </row>
    <row r="39" spans="1:10" x14ac:dyDescent="0.25">
      <c r="A39" s="245" t="s">
        <v>161</v>
      </c>
      <c r="B39" s="245"/>
      <c r="C39" s="137">
        <v>0</v>
      </c>
      <c r="D39" s="105"/>
      <c r="E39" s="106">
        <v>0</v>
      </c>
      <c r="F39" s="140">
        <f>C39*E39</f>
        <v>0</v>
      </c>
      <c r="G39" s="102"/>
    </row>
    <row r="40" spans="1:10" x14ac:dyDescent="0.25">
      <c r="A40" s="253" t="s">
        <v>162</v>
      </c>
      <c r="B40" s="253"/>
      <c r="C40" s="253"/>
      <c r="D40" s="253"/>
      <c r="E40" s="118"/>
      <c r="F40" s="136">
        <f>SUM(F29:F39)</f>
        <v>0</v>
      </c>
      <c r="G40" s="134"/>
    </row>
    <row r="41" spans="1:10" x14ac:dyDescent="0.25">
      <c r="A41" s="249" t="s">
        <v>179</v>
      </c>
      <c r="B41" s="249"/>
      <c r="C41" s="249"/>
      <c r="D41" s="249"/>
      <c r="E41" s="249"/>
      <c r="F41" s="115"/>
      <c r="G41" s="134"/>
    </row>
    <row r="42" spans="1:10" x14ac:dyDescent="0.25">
      <c r="A42" s="244" t="s">
        <v>163</v>
      </c>
      <c r="B42" s="244"/>
      <c r="C42" s="137">
        <v>0</v>
      </c>
      <c r="D42" s="107" t="s">
        <v>18</v>
      </c>
      <c r="E42" s="107">
        <v>0</v>
      </c>
      <c r="F42" s="138">
        <f>C42*E42</f>
        <v>0</v>
      </c>
      <c r="G42" s="102" t="s">
        <v>128</v>
      </c>
    </row>
    <row r="43" spans="1:10" x14ac:dyDescent="0.25">
      <c r="A43" s="244" t="s">
        <v>164</v>
      </c>
      <c r="B43" s="244"/>
      <c r="C43" s="137">
        <v>0</v>
      </c>
      <c r="D43" s="107" t="s">
        <v>18</v>
      </c>
      <c r="E43" s="107">
        <v>0</v>
      </c>
      <c r="F43" s="138">
        <f t="shared" ref="F43:F45" si="4">C43*E43</f>
        <v>0</v>
      </c>
      <c r="G43" s="102"/>
    </row>
    <row r="44" spans="1:10" x14ac:dyDescent="0.25">
      <c r="A44" s="244" t="s">
        <v>130</v>
      </c>
      <c r="B44" s="244"/>
      <c r="C44" s="137">
        <v>0</v>
      </c>
      <c r="D44" s="107" t="s">
        <v>18</v>
      </c>
      <c r="E44" s="107">
        <v>0</v>
      </c>
      <c r="F44" s="138">
        <f t="shared" si="4"/>
        <v>0</v>
      </c>
      <c r="G44" s="102"/>
    </row>
    <row r="45" spans="1:10" x14ac:dyDescent="0.25">
      <c r="A45" s="244" t="s">
        <v>131</v>
      </c>
      <c r="B45" s="244"/>
      <c r="C45" s="137">
        <v>0</v>
      </c>
      <c r="D45" s="107" t="s">
        <v>18</v>
      </c>
      <c r="E45" s="107">
        <v>0</v>
      </c>
      <c r="F45" s="138">
        <f t="shared" si="4"/>
        <v>0</v>
      </c>
      <c r="G45" s="102"/>
    </row>
    <row r="46" spans="1:10" x14ac:dyDescent="0.25">
      <c r="A46" s="253" t="s">
        <v>178</v>
      </c>
      <c r="B46" s="253"/>
      <c r="C46" s="253"/>
      <c r="D46" s="253"/>
      <c r="E46" s="118"/>
      <c r="F46" s="136">
        <f>SUM(F42:F45)</f>
        <v>0</v>
      </c>
      <c r="G46" s="123"/>
    </row>
    <row r="47" spans="1:10" ht="15.6" customHeight="1" x14ac:dyDescent="0.25">
      <c r="A47" s="249" t="s">
        <v>177</v>
      </c>
      <c r="B47" s="249"/>
      <c r="C47" s="249"/>
      <c r="D47" s="249"/>
      <c r="E47" s="249"/>
      <c r="F47" s="249"/>
      <c r="G47" s="249"/>
      <c r="H47" s="101"/>
      <c r="J47" s="110"/>
    </row>
    <row r="48" spans="1:10" x14ac:dyDescent="0.25">
      <c r="A48" s="259" t="s">
        <v>165</v>
      </c>
      <c r="B48" s="259"/>
      <c r="C48" s="137">
        <v>0</v>
      </c>
      <c r="D48" s="107" t="s">
        <v>18</v>
      </c>
      <c r="E48" s="100">
        <v>0</v>
      </c>
      <c r="F48" s="141">
        <f>C48*E48</f>
        <v>0</v>
      </c>
      <c r="G48" s="133" t="s">
        <v>129</v>
      </c>
      <c r="H48" s="101"/>
      <c r="J48" s="110"/>
    </row>
    <row r="49" spans="1:10" ht="15.75" customHeight="1" x14ac:dyDescent="0.25">
      <c r="A49" s="246" t="s">
        <v>166</v>
      </c>
      <c r="B49" s="246"/>
      <c r="C49" s="137">
        <v>0</v>
      </c>
      <c r="D49" s="105" t="s">
        <v>18</v>
      </c>
      <c r="E49" s="106">
        <v>0</v>
      </c>
      <c r="F49" s="141">
        <f>C49*E49</f>
        <v>0</v>
      </c>
      <c r="G49" s="112"/>
      <c r="H49" s="101"/>
      <c r="J49" s="110"/>
    </row>
    <row r="50" spans="1:10" ht="15.75" customHeight="1" x14ac:dyDescent="0.25">
      <c r="A50" s="246" t="s">
        <v>167</v>
      </c>
      <c r="B50" s="246"/>
      <c r="C50" s="111"/>
      <c r="D50" s="105"/>
      <c r="E50" s="106"/>
      <c r="F50" s="141">
        <f>C50*E50</f>
        <v>0</v>
      </c>
      <c r="G50" s="112"/>
      <c r="H50" s="101"/>
      <c r="J50" s="110"/>
    </row>
    <row r="51" spans="1:10" ht="15.75" customHeight="1" x14ac:dyDescent="0.25">
      <c r="A51" s="246" t="s">
        <v>168</v>
      </c>
      <c r="B51" s="246"/>
      <c r="C51" s="111"/>
      <c r="D51" s="105"/>
      <c r="E51" s="106"/>
      <c r="F51" s="141">
        <f t="shared" ref="F51" si="5">C51*E51</f>
        <v>0</v>
      </c>
      <c r="G51" s="112"/>
      <c r="H51" s="101"/>
      <c r="J51" s="110"/>
    </row>
    <row r="52" spans="1:10" ht="21.2" customHeight="1" x14ac:dyDescent="0.25">
      <c r="A52" s="253" t="s">
        <v>169</v>
      </c>
      <c r="B52" s="253"/>
      <c r="C52" s="253"/>
      <c r="D52" s="253"/>
      <c r="E52" s="118"/>
      <c r="F52" s="136">
        <f>SUM(F48:F51)</f>
        <v>0</v>
      </c>
      <c r="G52" s="119"/>
      <c r="H52" s="101"/>
      <c r="J52" s="110"/>
    </row>
    <row r="53" spans="1:10" ht="17.100000000000001" customHeight="1" x14ac:dyDescent="0.25">
      <c r="A53" s="258" t="s">
        <v>132</v>
      </c>
      <c r="B53" s="258"/>
      <c r="C53" s="124"/>
      <c r="D53" s="125"/>
      <c r="E53" s="126"/>
      <c r="F53" s="142">
        <f>F10+F18+F26+F40+F46+F52</f>
        <v>0</v>
      </c>
      <c r="G53" s="127"/>
      <c r="H53" s="101"/>
      <c r="J53" s="110"/>
    </row>
    <row r="54" spans="1:10" s="149" customFormat="1" ht="17.100000000000001" customHeight="1" x14ac:dyDescent="0.25">
      <c r="A54" s="260" t="s">
        <v>170</v>
      </c>
      <c r="B54" s="261"/>
      <c r="C54" s="158"/>
      <c r="D54" s="159"/>
      <c r="E54" s="160"/>
      <c r="F54" s="161"/>
      <c r="G54" s="162"/>
      <c r="H54" s="148"/>
      <c r="J54" s="150"/>
    </row>
    <row r="55" spans="1:10" ht="17.100000000000001" customHeight="1" x14ac:dyDescent="0.25">
      <c r="A55" s="264" t="s">
        <v>134</v>
      </c>
      <c r="B55" s="265"/>
      <c r="C55" s="152"/>
      <c r="D55" s="99"/>
      <c r="E55" s="100"/>
      <c r="F55" s="146"/>
      <c r="G55" s="151" t="s">
        <v>133</v>
      </c>
      <c r="H55" s="101"/>
      <c r="J55" s="147"/>
    </row>
    <row r="56" spans="1:10" ht="17.100000000000001" customHeight="1" x14ac:dyDescent="0.25">
      <c r="A56" s="262" t="s">
        <v>135</v>
      </c>
      <c r="B56" s="263"/>
      <c r="C56" s="153"/>
      <c r="D56" s="154"/>
      <c r="E56" s="155"/>
      <c r="F56" s="156">
        <f>F55</f>
        <v>0</v>
      </c>
      <c r="G56" s="157"/>
      <c r="H56" s="101"/>
      <c r="J56" s="147"/>
    </row>
    <row r="57" spans="1:10" x14ac:dyDescent="0.25">
      <c r="A57" s="257" t="s">
        <v>108</v>
      </c>
      <c r="B57" s="257"/>
      <c r="C57" s="128"/>
      <c r="D57" s="129"/>
      <c r="E57" s="130"/>
      <c r="F57" s="143">
        <f>F10+F18+F26+F40+F46+F52+F56</f>
        <v>0</v>
      </c>
      <c r="G57" s="131"/>
    </row>
  </sheetData>
  <mergeCells count="59">
    <mergeCell ref="F47:G47"/>
    <mergeCell ref="A53:B53"/>
    <mergeCell ref="A50:B50"/>
    <mergeCell ref="A49:B49"/>
    <mergeCell ref="A48:B48"/>
    <mergeCell ref="A47:E47"/>
    <mergeCell ref="A51:B51"/>
    <mergeCell ref="A52:D52"/>
    <mergeCell ref="A33:B33"/>
    <mergeCell ref="A57:B57"/>
    <mergeCell ref="A46:D46"/>
    <mergeCell ref="A41:E41"/>
    <mergeCell ref="A40:D40"/>
    <mergeCell ref="A43:B43"/>
    <mergeCell ref="A54:B54"/>
    <mergeCell ref="A56:B56"/>
    <mergeCell ref="A55:B55"/>
    <mergeCell ref="A15:E15"/>
    <mergeCell ref="A44:B44"/>
    <mergeCell ref="A19:E19"/>
    <mergeCell ref="A27:E27"/>
    <mergeCell ref="A6:F6"/>
    <mergeCell ref="A7:B7"/>
    <mergeCell ref="A8:B8"/>
    <mergeCell ref="A9:B9"/>
    <mergeCell ref="A16:B16"/>
    <mergeCell ref="A21:B21"/>
    <mergeCell ref="A22:B22"/>
    <mergeCell ref="A23:B23"/>
    <mergeCell ref="A10:D10"/>
    <mergeCell ref="A18:D18"/>
    <mergeCell ref="A20:F20"/>
    <mergeCell ref="A24:B24"/>
    <mergeCell ref="A45:B45"/>
    <mergeCell ref="A38:B38"/>
    <mergeCell ref="A39:B39"/>
    <mergeCell ref="A29:B29"/>
    <mergeCell ref="A17:B17"/>
    <mergeCell ref="A42:B42"/>
    <mergeCell ref="A25:B25"/>
    <mergeCell ref="A26:D26"/>
    <mergeCell ref="A28:F28"/>
    <mergeCell ref="A31:F31"/>
    <mergeCell ref="A34:F34"/>
    <mergeCell ref="A37:F37"/>
    <mergeCell ref="A35:B35"/>
    <mergeCell ref="A36:B36"/>
    <mergeCell ref="A30:B30"/>
    <mergeCell ref="A32:B32"/>
    <mergeCell ref="A13:B13"/>
    <mergeCell ref="A14:B14"/>
    <mergeCell ref="E3:G3"/>
    <mergeCell ref="A2:D2"/>
    <mergeCell ref="E2:G2"/>
    <mergeCell ref="A3:D3"/>
    <mergeCell ref="A4:B4"/>
    <mergeCell ref="A5:E5"/>
    <mergeCell ref="A11:B11"/>
    <mergeCell ref="A12:B12"/>
  </mergeCells>
  <pageMargins left="0.11811023622047245" right="0.11811023622047245" top="0.74803149606299213" bottom="0.74803149606299213" header="0.31496062992125984" footer="0.31496062992125984"/>
  <pageSetup paperSize="9"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5bcf4b3-36e5-403c-bc6b-a91b3ce7de50" xsi:nil="true"/>
    <m96d61c3421744d2a3eca54849a10639 xmlns="95bcf4b3-36e5-403c-bc6b-a91b3ce7de50">
      <Terms xmlns="http://schemas.microsoft.com/office/infopath/2007/PartnerControls"/>
    </m96d61c3421744d2a3eca54849a10639>
    <_dlc_DocId xmlns="95bcf4b3-36e5-403c-bc6b-a91b3ce7de50">YJYKMAJHVPJ6-737805738-1418840</_dlc_DocId>
    <_dlc_DocIdUrl xmlns="95bcf4b3-36e5-403c-bc6b-a91b3ce7de50">
      <Url>https://ifes365.sharepoint.com/sites/proj/pr/_layouts/15/DocIdRedir.aspx?ID=YJYKMAJHVPJ6-737805738-1418840</Url>
      <Description>YJYKMAJHVPJ6-737805738-1418840</Description>
    </_dlc_DocIdUrl>
    <lcf76f155ced4ddcb4097134ff3c332f xmlns="cbf57164-49c3-4373-86af-8bf078cdffc6">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2913CBE76212643B67745B672BBF705" ma:contentTypeVersion="42" ma:contentTypeDescription="Create a new document." ma:contentTypeScope="" ma:versionID="373cbfbae89b266b871b3824754aafd2">
  <xsd:schema xmlns:xsd="http://www.w3.org/2001/XMLSchema" xmlns:xs="http://www.w3.org/2001/XMLSchema" xmlns:p="http://schemas.microsoft.com/office/2006/metadata/properties" xmlns:ns2="95bcf4b3-36e5-403c-bc6b-a91b3ce7de50" xmlns:ns3="cbf57164-49c3-4373-86af-8bf078cdffc6" targetNamespace="http://schemas.microsoft.com/office/2006/metadata/properties" ma:root="true" ma:fieldsID="9fa694d18f646bd9782d2f3d0b854427" ns2:_="" ns3:_="">
    <xsd:import namespace="95bcf4b3-36e5-403c-bc6b-a91b3ce7de50"/>
    <xsd:import namespace="cbf57164-49c3-4373-86af-8bf078cdffc6"/>
    <xsd:element name="properties">
      <xsd:complexType>
        <xsd:sequence>
          <xsd:element name="documentManagement">
            <xsd:complexType>
              <xsd:all>
                <xsd:element ref="ns2:TaxCatchAll" minOccurs="0"/>
                <xsd:element ref="ns2:TaxCatchAllLabel" minOccurs="0"/>
                <xsd:element ref="ns2:m96d61c3421744d2a3eca54849a10639" minOccurs="0"/>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ServiceLocation" minOccurs="0"/>
                <xsd:element ref="ns2:SharedWithUsers" minOccurs="0"/>
                <xsd:element ref="ns2:SharedWithDetails" minOccurs="0"/>
                <xsd:element ref="ns3:MediaLengthInSeconds" minOccurs="0"/>
                <xsd:element ref="ns3:lcf76f155ced4ddcb4097134ff3c332f"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bcf4b3-36e5-403c-bc6b-a91b3ce7de50" elementFormDefault="qualified">
    <xsd:import namespace="http://schemas.microsoft.com/office/2006/documentManagement/types"/>
    <xsd:import namespace="http://schemas.microsoft.com/office/infopath/2007/PartnerControls"/>
    <xsd:element name="TaxCatchAll" ma:index="8" nillable="true" ma:displayName="Taxonomy Catch All Column" ma:description="" ma:hidden="true" ma:list="{90fa785f-1729-4288-b47e-04f332f2978a}" ma:internalName="TaxCatchAll" ma:showField="CatchAllData" ma:web="95bcf4b3-36e5-403c-bc6b-a91b3ce7de50">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description="" ma:hidden="true" ma:list="{90fa785f-1729-4288-b47e-04f332f2978a}" ma:internalName="TaxCatchAllLabel" ma:readOnly="true" ma:showField="CatchAllDataLabel" ma:web="95bcf4b3-36e5-403c-bc6b-a91b3ce7de50">
      <xsd:complexType>
        <xsd:complexContent>
          <xsd:extension base="dms:MultiChoiceLookup">
            <xsd:sequence>
              <xsd:element name="Value" type="dms:Lookup" maxOccurs="unbounded" minOccurs="0" nillable="true"/>
            </xsd:sequence>
          </xsd:extension>
        </xsd:complexContent>
      </xsd:complexType>
    </xsd:element>
    <xsd:element name="m96d61c3421744d2a3eca54849a10639" ma:index="10" nillable="true" ma:taxonomy="true" ma:internalName="m96d61c3421744d2a3eca54849a10639" ma:taxonomyFieldName="Document" ma:displayName="Document" ma:default="" ma:fieldId="{696d61c3-4217-44d2-a3ec-a54849a10639}" ma:sspId="3b3dcadd-8f9c-46c5-8920-3c502299fc6c" ma:termSetId="bc7df57e-42a3-4e56-ac9f-6b616d7f5a88" ma:anchorId="00000000-0000-0000-0000-000000000000" ma:open="true" ma:isKeyword="false">
      <xsd:complexType>
        <xsd:sequence>
          <xsd:element ref="pc:Terms" minOccurs="0" maxOccurs="1"/>
        </xsd:sequence>
      </xsd:complex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f57164-49c3-4373-86af-8bf078cdffc6"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DateTaken" ma:index="17" nillable="true" ma:displayName="MediaServiceDateTaken" ma:description="" ma:hidden="true" ma:internalName="MediaServiceDateTaken" ma:readOnly="true">
      <xsd:simpleType>
        <xsd:restriction base="dms:Text"/>
      </xsd:simpleType>
    </xsd:element>
    <xsd:element name="MediaServiceAutoTags" ma:index="18" nillable="true" ma:displayName="MediaServiceAutoTags" ma:description="" ma:internalName="MediaServiceAutoTags"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3b3dcadd-8f9c-46c5-8920-3c502299fc6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EA277F-F1E2-49B1-AC6C-198EBD874905}">
  <ds:schemaRefs>
    <ds:schemaRef ds:uri="http://schemas.microsoft.com/sharepoint/events"/>
  </ds:schemaRefs>
</ds:datastoreItem>
</file>

<file path=customXml/itemProps2.xml><?xml version="1.0" encoding="utf-8"?>
<ds:datastoreItem xmlns:ds="http://schemas.openxmlformats.org/officeDocument/2006/customXml" ds:itemID="{FCDE7573-B626-492C-8B77-E18CB19BF106}">
  <ds:schemaRefs>
    <ds:schemaRef ds:uri="http://schemas.microsoft.com/sharepoint/v3/contenttype/forms"/>
  </ds:schemaRefs>
</ds:datastoreItem>
</file>

<file path=customXml/itemProps3.xml><?xml version="1.0" encoding="utf-8"?>
<ds:datastoreItem xmlns:ds="http://schemas.openxmlformats.org/officeDocument/2006/customXml" ds:itemID="{7A6D1D97-F42E-48ED-8610-B52D4B0B1DB7}">
  <ds:schemaRefs>
    <ds:schemaRef ds:uri="http://schemas.microsoft.com/office/2006/metadata/properties"/>
    <ds:schemaRef ds:uri="http://schemas.microsoft.com/office/infopath/2007/PartnerControls"/>
    <ds:schemaRef ds:uri="95bcf4b3-36e5-403c-bc6b-a91b3ce7de50"/>
    <ds:schemaRef ds:uri="http://schemas.microsoft.com/sharepoint/v3"/>
    <ds:schemaRef ds:uri="4bcc8f1c-1d90-4e48-9c98-f196f1e9239e"/>
    <ds:schemaRef ds:uri="32c3462a-24f4-4f79-a062-aebfc34cce58"/>
    <ds:schemaRef ds:uri="5ee06ea4-f92c-470a-a3e6-8a23c863eddf"/>
    <ds:schemaRef ds:uri="ef8dfc4c-decb-464a-af6e-d6c9dd6da8da"/>
  </ds:schemaRefs>
</ds:datastoreItem>
</file>

<file path=customXml/itemProps4.xml><?xml version="1.0" encoding="utf-8"?>
<ds:datastoreItem xmlns:ds="http://schemas.openxmlformats.org/officeDocument/2006/customXml" ds:itemID="{68D287BA-342E-47FD-AE66-012BCD3503D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Attachmend 3-Budget </vt:lpstr>
      <vt:lpstr>Summary Budget</vt:lpstr>
      <vt:lpstr>Detailed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Svitlana</dc:creator>
  <cp:keywords/>
  <dc:description/>
  <cp:lastModifiedBy>Cayla Vega</cp:lastModifiedBy>
  <cp:revision/>
  <dcterms:created xsi:type="dcterms:W3CDTF">2017-09-26T11:35:20Z</dcterms:created>
  <dcterms:modified xsi:type="dcterms:W3CDTF">2024-01-03T19:36:01Z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0x01010042913CBE76212643B67745B672BBF705</vt:lpwstr>
  </property>
  <property fmtid="{D5CDD505-2E9C-101B-9397-08002B2CF9AE}" pid="3" name="_dlc_DocIdItemGuid">
    <vt:lpwstr>bfdc027c-56c5-4cd3-bf67-3773a84f936e</vt:lpwstr>
  </property>
  <property fmtid="{D5CDD505-2E9C-101B-9397-08002B2CF9AE}" pid="4" name="Document">
    <vt:lpwstr/>
  </property>
  <property fmtid="{D5CDD505-2E9C-101B-9397-08002B2CF9AE}" pid="5" name="MediaServiceImageTags">
    <vt:lpwstr/>
  </property>
  <property fmtid="{D5CDD505-2E9C-101B-9397-08002B2CF9AE}" pid="6" name="h409a329af4b4bff8acf569d1e9f9239">
    <vt:lpwstr/>
  </property>
  <property fmtid="{D5CDD505-2E9C-101B-9397-08002B2CF9AE}" pid="7" name="Document_x0020_Set_x0020_Type">
    <vt:lpwstr/>
  </property>
  <property fmtid="{D5CDD505-2E9C-101B-9397-08002B2CF9AE}" pid="8" name="Document Set Type">
    <vt:lpwstr/>
  </property>
</Properties>
</file>